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5480" windowHeight="11580" tabRatio="860"/>
  </bookViews>
  <sheets>
    <sheet name="Info" sheetId="1" r:id="rId1"/>
    <sheet name="A" sheetId="2" r:id="rId2"/>
    <sheet name="B" sheetId="91" r:id="rId3"/>
    <sheet name="C" sheetId="89" r:id="rId4"/>
    <sheet name="D" sheetId="90" r:id="rId5"/>
    <sheet name="Info2" sheetId="81" r:id="rId6"/>
    <sheet name="Gold" sheetId="87" r:id="rId7"/>
    <sheet name="Silver" sheetId="88" r:id="rId8"/>
    <sheet name="3 Team" sheetId="47" r:id="rId9"/>
  </sheets>
  <definedNames>
    <definedName name="Info">Info!$A$5:$H$10</definedName>
  </definedNames>
  <calcPr calcId="145621"/>
</workbook>
</file>

<file path=xl/calcChain.xml><?xml version="1.0" encoding="utf-8"?>
<calcChain xmlns="http://schemas.openxmlformats.org/spreadsheetml/2006/main">
  <c r="C3" i="88" l="1"/>
  <c r="C2" i="87"/>
  <c r="B11" i="91" l="1"/>
  <c r="D6" i="81"/>
  <c r="F15" i="88" s="1"/>
  <c r="B10" i="91"/>
  <c r="C6" i="81"/>
  <c r="B11" i="87" s="1"/>
  <c r="B9" i="91"/>
  <c r="B6" i="81"/>
  <c r="B21" i="87" s="1"/>
  <c r="O23" i="91"/>
  <c r="N23" i="91"/>
  <c r="K23" i="91"/>
  <c r="J23" i="91"/>
  <c r="G23" i="91"/>
  <c r="F23" i="91"/>
  <c r="P21" i="91"/>
  <c r="M21" i="91"/>
  <c r="L21" i="91"/>
  <c r="I21" i="91"/>
  <c r="H21" i="91"/>
  <c r="E21" i="91"/>
  <c r="P20" i="91"/>
  <c r="M20" i="91"/>
  <c r="L20" i="91"/>
  <c r="I20" i="91"/>
  <c r="H20" i="91"/>
  <c r="E20" i="91"/>
  <c r="P19" i="91"/>
  <c r="M19" i="91"/>
  <c r="L19" i="91"/>
  <c r="I19" i="91"/>
  <c r="H19" i="91"/>
  <c r="E19" i="91"/>
  <c r="P18" i="91"/>
  <c r="M18" i="91"/>
  <c r="N22" i="91"/>
  <c r="M22" i="91"/>
  <c r="L18" i="91"/>
  <c r="I18" i="91"/>
  <c r="H18" i="91"/>
  <c r="E18" i="91"/>
  <c r="P17" i="91"/>
  <c r="O22" i="91"/>
  <c r="M17" i="91"/>
  <c r="L17" i="91"/>
  <c r="K22" i="91"/>
  <c r="I17" i="91"/>
  <c r="J22" i="91"/>
  <c r="H17" i="91"/>
  <c r="G22" i="91"/>
  <c r="E17" i="91"/>
  <c r="F22" i="91"/>
  <c r="O11" i="91"/>
  <c r="O10" i="91"/>
  <c r="O9" i="91"/>
  <c r="C4" i="91"/>
  <c r="C3" i="91"/>
  <c r="C2" i="91"/>
  <c r="B1" i="91"/>
  <c r="B11" i="90"/>
  <c r="D8" i="81"/>
  <c r="C14" i="88" s="1"/>
  <c r="B10" i="90"/>
  <c r="C8" i="81"/>
  <c r="B32" i="87" s="1"/>
  <c r="B9" i="90"/>
  <c r="B8" i="81"/>
  <c r="B14" i="87" s="1"/>
  <c r="B11" i="89"/>
  <c r="D7" i="81"/>
  <c r="F19" i="88" s="1"/>
  <c r="B10" i="89"/>
  <c r="C7" i="81"/>
  <c r="B18" i="87" s="1"/>
  <c r="B9" i="89"/>
  <c r="B7" i="81"/>
  <c r="B28" i="87" s="1"/>
  <c r="O23" i="90"/>
  <c r="N23" i="90"/>
  <c r="K23" i="90"/>
  <c r="J23" i="90"/>
  <c r="O10" i="90"/>
  <c r="G23" i="90"/>
  <c r="F23" i="90"/>
  <c r="P21" i="90"/>
  <c r="M21" i="90"/>
  <c r="L21" i="90"/>
  <c r="I21" i="90"/>
  <c r="H21" i="90"/>
  <c r="E21" i="90"/>
  <c r="P20" i="90"/>
  <c r="M20" i="90"/>
  <c r="L20" i="90"/>
  <c r="I20" i="90"/>
  <c r="H20" i="90"/>
  <c r="E20" i="90"/>
  <c r="P19" i="90"/>
  <c r="M19" i="90"/>
  <c r="L19" i="90"/>
  <c r="I19" i="90"/>
  <c r="H19" i="90"/>
  <c r="E19" i="90"/>
  <c r="P18" i="90"/>
  <c r="M18" i="90"/>
  <c r="L18" i="90"/>
  <c r="I18" i="90"/>
  <c r="H18" i="90"/>
  <c r="E18" i="90"/>
  <c r="P17" i="90"/>
  <c r="O22" i="90"/>
  <c r="M17" i="90"/>
  <c r="N22" i="90"/>
  <c r="M22" i="90"/>
  <c r="L17" i="90"/>
  <c r="K22" i="90"/>
  <c r="I17" i="90"/>
  <c r="J22" i="90"/>
  <c r="H17" i="90"/>
  <c r="G22" i="90"/>
  <c r="E17" i="90"/>
  <c r="F22" i="90"/>
  <c r="O11" i="90"/>
  <c r="O9" i="90"/>
  <c r="C4" i="90"/>
  <c r="C3" i="90"/>
  <c r="C2" i="90"/>
  <c r="B1" i="90"/>
  <c r="O23" i="89"/>
  <c r="N23" i="89"/>
  <c r="K23" i="89"/>
  <c r="J23" i="89"/>
  <c r="O10" i="89"/>
  <c r="G23" i="89"/>
  <c r="O11" i="89"/>
  <c r="F23" i="89"/>
  <c r="J22" i="89"/>
  <c r="I22" i="89"/>
  <c r="P21" i="89"/>
  <c r="M21" i="89"/>
  <c r="L21" i="89"/>
  <c r="I21" i="89"/>
  <c r="H21" i="89"/>
  <c r="E21" i="89"/>
  <c r="P20" i="89"/>
  <c r="M20" i="89"/>
  <c r="L20" i="89"/>
  <c r="I20" i="89"/>
  <c r="H20" i="89"/>
  <c r="E20" i="89"/>
  <c r="P19" i="89"/>
  <c r="M19" i="89"/>
  <c r="L19" i="89"/>
  <c r="I19" i="89"/>
  <c r="H19" i="89"/>
  <c r="E19" i="89"/>
  <c r="P18" i="89"/>
  <c r="M18" i="89"/>
  <c r="L18" i="89"/>
  <c r="I18" i="89"/>
  <c r="H18" i="89"/>
  <c r="E18" i="89"/>
  <c r="P17" i="89"/>
  <c r="O22" i="89"/>
  <c r="M17" i="89"/>
  <c r="N22" i="89"/>
  <c r="M22" i="89"/>
  <c r="G10" i="89"/>
  <c r="L17" i="89"/>
  <c r="K22" i="89"/>
  <c r="I17" i="89"/>
  <c r="H17" i="89"/>
  <c r="G22" i="89"/>
  <c r="E17" i="89"/>
  <c r="F22" i="89"/>
  <c r="O9" i="89"/>
  <c r="C4" i="89"/>
  <c r="C3" i="89"/>
  <c r="C2" i="89"/>
  <c r="B1" i="89"/>
  <c r="C4" i="88"/>
  <c r="B1" i="88"/>
  <c r="C3" i="87"/>
  <c r="B1" i="87"/>
  <c r="C4" i="47"/>
  <c r="C3" i="47"/>
  <c r="B9" i="2"/>
  <c r="B5" i="81"/>
  <c r="B7" i="87" s="1"/>
  <c r="Y20" i="2"/>
  <c r="X20" i="2"/>
  <c r="Y19" i="2"/>
  <c r="X19" i="2"/>
  <c r="Y18" i="2"/>
  <c r="X18" i="2"/>
  <c r="U20" i="2"/>
  <c r="T20" i="2"/>
  <c r="U19" i="2"/>
  <c r="T19" i="2"/>
  <c r="U18" i="2"/>
  <c r="T18" i="2"/>
  <c r="Q20" i="2"/>
  <c r="P20" i="2"/>
  <c r="Q19" i="2"/>
  <c r="P19" i="2"/>
  <c r="Q18" i="2"/>
  <c r="P18" i="2"/>
  <c r="M20" i="2"/>
  <c r="L20" i="2"/>
  <c r="M19" i="2"/>
  <c r="L19" i="2"/>
  <c r="M18" i="2"/>
  <c r="L18" i="2"/>
  <c r="L21" i="2"/>
  <c r="I20" i="2"/>
  <c r="I19" i="2"/>
  <c r="I18" i="2"/>
  <c r="H20" i="2"/>
  <c r="H19" i="2"/>
  <c r="H18" i="2"/>
  <c r="C2" i="2"/>
  <c r="B10" i="2"/>
  <c r="C5" i="81"/>
  <c r="B25" i="87" s="1"/>
  <c r="B11" i="2"/>
  <c r="D5" i="81"/>
  <c r="F8" i="88" s="1"/>
  <c r="B12" i="2"/>
  <c r="F5" i="81"/>
  <c r="C10" i="88" s="1"/>
  <c r="B1" i="2"/>
  <c r="J2" i="2"/>
  <c r="C4" i="2"/>
  <c r="E18" i="2"/>
  <c r="E19" i="2"/>
  <c r="E20" i="2"/>
  <c r="E21" i="2"/>
  <c r="E22" i="2"/>
  <c r="F23" i="2" s="1"/>
  <c r="H21" i="2"/>
  <c r="H22" i="2"/>
  <c r="G23" i="2" s="1"/>
  <c r="M21" i="2"/>
  <c r="N23" i="2" s="1"/>
  <c r="M24" i="2" s="1"/>
  <c r="M22" i="2"/>
  <c r="P21" i="2"/>
  <c r="P22" i="2"/>
  <c r="O23" i="2"/>
  <c r="P24" i="2" s="1"/>
  <c r="Y21" i="2"/>
  <c r="Y22" i="2"/>
  <c r="Z23" i="2" s="1"/>
  <c r="AB18" i="2"/>
  <c r="AB19" i="2"/>
  <c r="AB20" i="2"/>
  <c r="AB21" i="2"/>
  <c r="AB22" i="2"/>
  <c r="AA23" i="2" s="1"/>
  <c r="F24" i="2"/>
  <c r="O9" i="2" s="1"/>
  <c r="N24" i="2"/>
  <c r="Z24" i="2"/>
  <c r="I21" i="2"/>
  <c r="J23" i="2"/>
  <c r="K12" i="2" s="1"/>
  <c r="I22" i="2"/>
  <c r="L22" i="2"/>
  <c r="Q21" i="2"/>
  <c r="R23" i="2"/>
  <c r="Q24" i="2" s="1"/>
  <c r="Q22" i="2"/>
  <c r="T21" i="2"/>
  <c r="S23" i="2" s="1"/>
  <c r="T22" i="2"/>
  <c r="J24" i="2"/>
  <c r="R24" i="2"/>
  <c r="O10" i="2"/>
  <c r="AA24" i="2"/>
  <c r="U21" i="2"/>
  <c r="U22" i="2"/>
  <c r="V23" i="2"/>
  <c r="X21" i="2"/>
  <c r="W23" i="2" s="1"/>
  <c r="X22" i="2"/>
  <c r="G24" i="2"/>
  <c r="O11" i="2" s="1"/>
  <c r="S24" i="2"/>
  <c r="V24" i="2"/>
  <c r="K24" i="2"/>
  <c r="O24" i="2"/>
  <c r="O12" i="2" s="1"/>
  <c r="W24" i="2"/>
  <c r="B1" i="47"/>
  <c r="C2" i="47"/>
  <c r="B9" i="47"/>
  <c r="E17" i="47"/>
  <c r="E18" i="47"/>
  <c r="E19" i="47"/>
  <c r="F22" i="47"/>
  <c r="E20" i="47"/>
  <c r="E21" i="47"/>
  <c r="H17" i="47"/>
  <c r="H18" i="47"/>
  <c r="H19" i="47"/>
  <c r="H20" i="47"/>
  <c r="H21" i="47"/>
  <c r="G22" i="47"/>
  <c r="M17" i="47"/>
  <c r="M18" i="47"/>
  <c r="M19" i="47"/>
  <c r="M20" i="47"/>
  <c r="N22" i="47"/>
  <c r="M22" i="47"/>
  <c r="M21" i="47"/>
  <c r="P17" i="47"/>
  <c r="O22" i="47"/>
  <c r="P18" i="47"/>
  <c r="P19" i="47"/>
  <c r="P20" i="47"/>
  <c r="P21" i="47"/>
  <c r="F23" i="47"/>
  <c r="N23" i="47"/>
  <c r="O9" i="47"/>
  <c r="B10" i="47"/>
  <c r="I17" i="47"/>
  <c r="I18" i="47"/>
  <c r="I19" i="47"/>
  <c r="I20" i="47"/>
  <c r="I21" i="47"/>
  <c r="J22" i="47"/>
  <c r="L17" i="47"/>
  <c r="L18" i="47"/>
  <c r="L19" i="47"/>
  <c r="L20" i="47"/>
  <c r="K22" i="47"/>
  <c r="L21" i="47"/>
  <c r="J23" i="47"/>
  <c r="O23" i="47"/>
  <c r="O10" i="47"/>
  <c r="B11" i="47"/>
  <c r="G23" i="47"/>
  <c r="K23" i="47"/>
  <c r="O11" i="47"/>
  <c r="L22" i="89"/>
  <c r="K23" i="2"/>
  <c r="L24" i="2" s="1"/>
  <c r="K9" i="91"/>
  <c r="K11" i="47"/>
  <c r="E22" i="47"/>
  <c r="J9" i="47"/>
  <c r="J9" i="89"/>
  <c r="E22" i="89"/>
  <c r="K11" i="89"/>
  <c r="E22" i="90"/>
  <c r="J9" i="90"/>
  <c r="N9" i="90"/>
  <c r="K11" i="90"/>
  <c r="J10" i="91"/>
  <c r="I22" i="91"/>
  <c r="F10" i="91"/>
  <c r="J11" i="47"/>
  <c r="N11" i="47"/>
  <c r="H22" i="47"/>
  <c r="K9" i="47"/>
  <c r="J11" i="89"/>
  <c r="N11" i="89"/>
  <c r="H22" i="89"/>
  <c r="K9" i="89"/>
  <c r="K9" i="90"/>
  <c r="J11" i="90"/>
  <c r="H22" i="90"/>
  <c r="P22" i="90"/>
  <c r="J9" i="91"/>
  <c r="N9" i="91"/>
  <c r="K11" i="91"/>
  <c r="E22" i="91"/>
  <c r="J11" i="91"/>
  <c r="N11" i="91"/>
  <c r="L22" i="91"/>
  <c r="G10" i="91"/>
  <c r="K10" i="91"/>
  <c r="L22" i="47"/>
  <c r="G10" i="47"/>
  <c r="K10" i="47"/>
  <c r="I22" i="47"/>
  <c r="P22" i="89"/>
  <c r="F10" i="89"/>
  <c r="I22" i="90"/>
  <c r="F10" i="90"/>
  <c r="J10" i="90"/>
  <c r="H22" i="91"/>
  <c r="P22" i="47"/>
  <c r="K10" i="89"/>
  <c r="K10" i="90"/>
  <c r="L22" i="90"/>
  <c r="G10" i="90"/>
  <c r="P22" i="91"/>
  <c r="J10" i="89"/>
  <c r="N10" i="89"/>
  <c r="J10" i="47"/>
  <c r="G9" i="47"/>
  <c r="F11" i="47"/>
  <c r="G11" i="89"/>
  <c r="F9" i="89"/>
  <c r="G11" i="47"/>
  <c r="F9" i="47"/>
  <c r="F10" i="47"/>
  <c r="G11" i="91"/>
  <c r="F9" i="91"/>
  <c r="G9" i="90"/>
  <c r="F11" i="90"/>
  <c r="G9" i="89"/>
  <c r="F11" i="89"/>
  <c r="N9" i="89"/>
  <c r="F11" i="91"/>
  <c r="G9" i="91"/>
  <c r="N11" i="90"/>
  <c r="F9" i="90"/>
  <c r="G11" i="90"/>
  <c r="N10" i="47"/>
  <c r="N10" i="90"/>
  <c r="N10" i="91"/>
  <c r="N9" i="47"/>
  <c r="E24" i="2" l="1"/>
  <c r="J9" i="2"/>
  <c r="N9" i="2" s="1"/>
  <c r="K11" i="2"/>
  <c r="F12" i="2"/>
  <c r="J12" i="2"/>
  <c r="N12" i="2" s="1"/>
  <c r="X24" i="2"/>
  <c r="AB24" i="2"/>
  <c r="J10" i="2"/>
  <c r="N10" i="2" s="1"/>
  <c r="H24" i="2"/>
  <c r="J11" i="2"/>
  <c r="N11" i="2" s="1"/>
  <c r="K9" i="2"/>
  <c r="U24" i="2"/>
  <c r="T24" i="2"/>
  <c r="G10" i="2" s="1"/>
  <c r="K10" i="2"/>
  <c r="Y24" i="2"/>
  <c r="I24" i="2"/>
  <c r="F11" i="2" l="1"/>
  <c r="G9" i="2"/>
  <c r="G12" i="2"/>
  <c r="F10" i="2"/>
  <c r="G11" i="2"/>
  <c r="F9" i="2"/>
</calcChain>
</file>

<file path=xl/sharedStrings.xml><?xml version="1.0" encoding="utf-8"?>
<sst xmlns="http://schemas.openxmlformats.org/spreadsheetml/2006/main" count="276" uniqueCount="135">
  <si>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</si>
  <si>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</si>
  <si>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</si>
  <si>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</si>
  <si>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</si>
  <si>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</si>
  <si>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</si>
  <si>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</si>
  <si>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</si>
  <si>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Pool A</t>
  </si>
  <si>
    <t>Pool B</t>
  </si>
  <si>
    <t>Gold</t>
  </si>
  <si>
    <t>Silver</t>
  </si>
  <si>
    <t>Pool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</si>
  <si>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</si>
  <si>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</si>
  <si>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</si>
  <si>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</si>
  <si>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</si>
  <si>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</si>
  <si>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</si>
  <si>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</si>
  <si>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</si>
  <si>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</si>
  <si>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</si>
  <si>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</si>
  <si>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</si>
  <si>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</si>
  <si>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</si>
  <si>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</si>
  <si>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</si>
  <si>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</si>
  <si>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</si>
  <si>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</si>
  <si>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</si>
  <si>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</si>
  <si>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</si>
  <si>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</si>
  <si>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</si>
  <si>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</si>
  <si>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</si>
  <si>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</si>
  <si>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</si>
  <si>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</si>
  <si>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</si>
  <si>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</si>
  <si>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</si>
  <si>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</si>
  <si>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</si>
  <si>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</si>
  <si>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</si>
  <si>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</si>
  <si>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</si>
  <si>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</si>
  <si>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</si>
  <si>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</si>
  <si>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</si>
  <si>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</si>
  <si>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Round 1</t>
  </si>
  <si>
    <t>Round 2</t>
  </si>
  <si>
    <t>Court #4</t>
  </si>
  <si>
    <t>Round 3</t>
  </si>
  <si>
    <t>Court #3</t>
  </si>
  <si>
    <t>Court 1</t>
  </si>
  <si>
    <t>Court 2</t>
  </si>
  <si>
    <t>Court 3</t>
  </si>
  <si>
    <t>Court 4</t>
  </si>
  <si>
    <t>Round One Finishes</t>
  </si>
  <si>
    <t>Round 4</t>
  </si>
  <si>
    <t>1 &amp; 2</t>
  </si>
  <si>
    <t>Court #1</t>
  </si>
  <si>
    <t>Court #2</t>
  </si>
  <si>
    <t>3 &amp; 4</t>
  </si>
  <si>
    <t>Prev Loser Ref</t>
  </si>
  <si>
    <t xml:space="preserve">       sets</t>
  </si>
  <si>
    <t>set 1</t>
  </si>
  <si>
    <t>set 2</t>
  </si>
  <si>
    <t>set 3</t>
  </si>
  <si>
    <t>set 4</t>
  </si>
  <si>
    <t>set 5</t>
  </si>
  <si>
    <t>sets %</t>
  </si>
  <si>
    <t>sets won</t>
  </si>
  <si>
    <t>Loser of second semi to</t>
  </si>
  <si>
    <t>finish refs</t>
  </si>
  <si>
    <t>1st Pool A</t>
  </si>
  <si>
    <t>1st Pool D</t>
  </si>
  <si>
    <t>1st Pool B</t>
  </si>
  <si>
    <t>1st Pool C</t>
  </si>
  <si>
    <t>2nd Pool B</t>
  </si>
  <si>
    <t>2nd Pool C</t>
  </si>
  <si>
    <t>2nd Pool A</t>
  </si>
  <si>
    <t>2nd Pool D</t>
  </si>
  <si>
    <t>3rd Pool A</t>
  </si>
  <si>
    <t>3rd Pool B</t>
  </si>
  <si>
    <t>3rd Pool C</t>
  </si>
  <si>
    <t>3rd Pool D</t>
  </si>
  <si>
    <t>4th Pool A</t>
  </si>
  <si>
    <t xml:space="preserve">  -  Indicates that this team refs the previous match on the same court</t>
  </si>
  <si>
    <t>3rd Pool D Ref</t>
  </si>
  <si>
    <t>3rd Pool C Ref</t>
  </si>
  <si>
    <t xml:space="preserve">  -  Indicates that this team refs a Round #1 match</t>
  </si>
  <si>
    <t>1st Place</t>
  </si>
  <si>
    <t>9 am</t>
  </si>
  <si>
    <t>1st Pool A advances to Gold Bracket and plays next on Court 1.</t>
  </si>
  <si>
    <t>2nd Pool A advances to Gold Bracket and plays next on Court 2</t>
  </si>
  <si>
    <t>3rd Pool A advances to Silver Bracket and plays second match on Court 3</t>
  </si>
  <si>
    <t>4th Pool A advances to Bronze Bracket but first refs on Court 1</t>
  </si>
  <si>
    <t>4th Pool A ref</t>
  </si>
  <si>
    <t>1st Pool B advances to Gold Bracket and plays next on Court 2</t>
  </si>
  <si>
    <t>2nd Pool B advances to Gold Bracket and plays next on Court 1</t>
  </si>
  <si>
    <t>3rd Pool B advances to Silver Bracket and plays second match on Court 4</t>
  </si>
  <si>
    <t>1st Pool C advances to Gold Bracket and plays next on Court 3</t>
  </si>
  <si>
    <t>2nd Pool C advances to Gold Bracket and plays next on Court 4</t>
  </si>
  <si>
    <t>3rd Pool C advances to Silver Bracket and refs next match on Court 4</t>
  </si>
  <si>
    <t>1st Pool D advances to Gold Bracket and plays next on Court 4</t>
  </si>
  <si>
    <t>2nd Pool D advances to Gold Bracket and plays next on Court 3</t>
  </si>
  <si>
    <t>3rd Pool D advances to Silver Bracket and refs next match on Court 4</t>
  </si>
  <si>
    <t>Gold/Silver</t>
  </si>
  <si>
    <t>3rd Pool B ref</t>
  </si>
  <si>
    <t>Tournament Name Goes Here</t>
  </si>
  <si>
    <t>Date</t>
  </si>
  <si>
    <t>Age/Division</t>
  </si>
  <si>
    <t>Seed #1</t>
  </si>
  <si>
    <t>Seed #6</t>
  </si>
  <si>
    <t>Seed #7</t>
  </si>
  <si>
    <t>Seed #12</t>
  </si>
  <si>
    <t>Seed #2</t>
  </si>
  <si>
    <t>Seed #5</t>
  </si>
  <si>
    <t>Seed #8</t>
  </si>
  <si>
    <t>Seed #11</t>
  </si>
  <si>
    <t>Seed #3</t>
  </si>
  <si>
    <t>Seed #4</t>
  </si>
  <si>
    <t>Seed #9</t>
  </si>
  <si>
    <t>Seed #10</t>
  </si>
  <si>
    <t>Seed #13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</si>
</sst>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14" xfId="0" applyBorder="1"/>
    <xf numFmtId="14" fontId="0" fillId="0" borderId="0" xfId="0" applyNumberFormat="1" applyBorder="1"/>
    <xf numFmtId="1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6" xfId="0" applyBorder="1"/>
    <xf numFmtId="0" fontId="4" fillId="0" borderId="14" xfId="0" applyFont="1" applyBorder="1"/>
    <xf numFmtId="0" fontId="4" fillId="0" borderId="0" xfId="0" quotePrefix="1" applyFont="1" applyBorder="1"/>
    <xf numFmtId="0" fontId="7" fillId="0" borderId="0" xfId="0" applyFo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24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24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24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3749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73750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76200</xdr:colOff>
      <xdr:row>29</xdr:row>
      <xdr:rowOff>95250</xdr:rowOff>
    </xdr:from>
    <xdr:to>
      <xdr:col>17</xdr:col>
      <xdr:colOff>638175</xdr:colOff>
      <xdr:row>33</xdr:row>
      <xdr:rowOff>38100</xdr:rowOff>
    </xdr:to>
    <xdr:pic>
      <xdr:nvPicPr>
        <xdr:cNvPr id="73751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51530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375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7375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171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114300</xdr:colOff>
      <xdr:row>1</xdr:row>
      <xdr:rowOff>123825</xdr:rowOff>
    </xdr:from>
    <xdr:to>
      <xdr:col>17</xdr:col>
      <xdr:colOff>9525</xdr:colOff>
      <xdr:row>4</xdr:row>
      <xdr:rowOff>152400</xdr:rowOff>
    </xdr:to>
    <xdr:pic>
      <xdr:nvPicPr>
        <xdr:cNvPr id="71711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191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171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24</xdr:row>
      <xdr:rowOff>142875</xdr:rowOff>
    </xdr:from>
    <xdr:to>
      <xdr:col>3</xdr:col>
      <xdr:colOff>342900</xdr:colOff>
      <xdr:row>29</xdr:row>
      <xdr:rowOff>9525</xdr:rowOff>
    </xdr:to>
    <xdr:pic>
      <xdr:nvPicPr>
        <xdr:cNvPr id="7171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3910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2734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</xdr:row>
      <xdr:rowOff>133350</xdr:rowOff>
    </xdr:from>
    <xdr:to>
      <xdr:col>16</xdr:col>
      <xdr:colOff>609600</xdr:colOff>
      <xdr:row>4</xdr:row>
      <xdr:rowOff>161925</xdr:rowOff>
    </xdr:to>
    <xdr:pic>
      <xdr:nvPicPr>
        <xdr:cNvPr id="7273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4286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273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25</xdr:row>
      <xdr:rowOff>76200</xdr:rowOff>
    </xdr:from>
    <xdr:to>
      <xdr:col>3</xdr:col>
      <xdr:colOff>323850</xdr:colOff>
      <xdr:row>29</xdr:row>
      <xdr:rowOff>104775</xdr:rowOff>
    </xdr:to>
    <xdr:pic>
      <xdr:nvPicPr>
        <xdr:cNvPr id="7273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862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95250</xdr:rowOff>
    </xdr:from>
    <xdr:to>
      <xdr:col>7</xdr:col>
      <xdr:colOff>257175</xdr:colOff>
      <xdr:row>6</xdr:row>
      <xdr:rowOff>85725</xdr:rowOff>
    </xdr:to>
    <xdr:pic>
      <xdr:nvPicPr>
        <xdr:cNvPr id="698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905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2</xdr:row>
      <xdr:rowOff>28575</xdr:rowOff>
    </xdr:from>
    <xdr:to>
      <xdr:col>11</xdr:col>
      <xdr:colOff>85725</xdr:colOff>
      <xdr:row>5</xdr:row>
      <xdr:rowOff>28575</xdr:rowOff>
    </xdr:to>
    <xdr:pic>
      <xdr:nvPicPr>
        <xdr:cNvPr id="6983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85775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6</xdr:row>
      <xdr:rowOff>85725</xdr:rowOff>
    </xdr:from>
    <xdr:to>
      <xdr:col>11</xdr:col>
      <xdr:colOff>47625</xdr:colOff>
      <xdr:row>9</xdr:row>
      <xdr:rowOff>104775</xdr:rowOff>
    </xdr:to>
    <xdr:pic>
      <xdr:nvPicPr>
        <xdr:cNvPr id="6983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190625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1</xdr:row>
      <xdr:rowOff>133350</xdr:rowOff>
    </xdr:from>
    <xdr:to>
      <xdr:col>7</xdr:col>
      <xdr:colOff>171450</xdr:colOff>
      <xdr:row>6</xdr:row>
      <xdr:rowOff>123825</xdr:rowOff>
    </xdr:to>
    <xdr:pic>
      <xdr:nvPicPr>
        <xdr:cNvPr id="6881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2862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3</xdr:row>
      <xdr:rowOff>28575</xdr:rowOff>
    </xdr:from>
    <xdr:to>
      <xdr:col>11</xdr:col>
      <xdr:colOff>85725</xdr:colOff>
      <xdr:row>6</xdr:row>
      <xdr:rowOff>28575</xdr:rowOff>
    </xdr:to>
    <xdr:pic>
      <xdr:nvPicPr>
        <xdr:cNvPr id="6881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4770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20</xdr:row>
      <xdr:rowOff>142875</xdr:rowOff>
    </xdr:from>
    <xdr:to>
      <xdr:col>12</xdr:col>
      <xdr:colOff>161925</xdr:colOff>
      <xdr:row>23</xdr:row>
      <xdr:rowOff>142875</xdr:rowOff>
    </xdr:to>
    <xdr:pic>
      <xdr:nvPicPr>
        <xdr:cNvPr id="6881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714750"/>
          <a:ext cx="1438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25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25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25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25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25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12"/>
  <sheetViews>
    <sheetView tabSelected="1" workbookViewId="0">
      <selection activeCell="D16" sqref="D16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1" t="s">
        <v>119</v>
      </c>
      <c r="E1" s="31"/>
    </row>
    <row r="2" spans="1:8" x14ac:dyDescent="0.2">
      <c r="A2" s="32" t="s">
        <v>120</v>
      </c>
      <c r="B2" s="39"/>
    </row>
    <row r="3" spans="1:8" x14ac:dyDescent="0.2">
      <c r="A3" s="49" t="s">
        <v>102</v>
      </c>
      <c r="B3" s="49" t="s">
        <v>102</v>
      </c>
      <c r="E3" s="1" t="s">
        <v>39</v>
      </c>
      <c r="F3" s="1" t="s">
        <v>39</v>
      </c>
      <c r="G3" s="1" t="s">
        <v>39</v>
      </c>
      <c r="H3" s="33" t="s">
        <v>39</v>
      </c>
    </row>
    <row r="4" spans="1:8" x14ac:dyDescent="0.2">
      <c r="A4" s="1" t="s">
        <v>19</v>
      </c>
      <c r="B4" s="1" t="s">
        <v>13</v>
      </c>
      <c r="C4" s="1" t="s">
        <v>18</v>
      </c>
      <c r="D4" s="1" t="s">
        <v>40</v>
      </c>
      <c r="E4" s="1" t="s">
        <v>41</v>
      </c>
      <c r="F4" s="1" t="s">
        <v>6</v>
      </c>
      <c r="G4" s="1" t="s">
        <v>7</v>
      </c>
      <c r="H4" s="1" t="s">
        <v>8</v>
      </c>
    </row>
    <row r="5" spans="1:8" x14ac:dyDescent="0.2">
      <c r="A5" s="1">
        <v>1</v>
      </c>
      <c r="B5" s="1" t="s">
        <v>9</v>
      </c>
      <c r="C5" s="43" t="s">
        <v>121</v>
      </c>
      <c r="D5" s="43" t="s">
        <v>117</v>
      </c>
      <c r="E5" s="43" t="s">
        <v>122</v>
      </c>
      <c r="F5" s="43" t="s">
        <v>128</v>
      </c>
      <c r="G5" s="43" t="s">
        <v>132</v>
      </c>
      <c r="H5" s="43" t="s">
        <v>134</v>
      </c>
    </row>
    <row r="6" spans="1:8" x14ac:dyDescent="0.2">
      <c r="A6" s="1">
        <v>2</v>
      </c>
      <c r="B6" s="1" t="s">
        <v>10</v>
      </c>
      <c r="C6" s="43" t="s">
        <v>121</v>
      </c>
      <c r="D6" s="43" t="s">
        <v>117</v>
      </c>
      <c r="E6" s="1" t="s">
        <v>126</v>
      </c>
      <c r="F6" s="43" t="s">
        <v>124</v>
      </c>
      <c r="G6" s="43" t="s">
        <v>133</v>
      </c>
    </row>
    <row r="7" spans="1:8" x14ac:dyDescent="0.2">
      <c r="A7" s="1">
        <v>3</v>
      </c>
      <c r="B7" s="1" t="s">
        <v>0</v>
      </c>
      <c r="C7" s="43" t="s">
        <v>121</v>
      </c>
      <c r="D7" s="43" t="s">
        <v>117</v>
      </c>
      <c r="E7" s="43" t="s">
        <v>130</v>
      </c>
      <c r="F7" s="1" t="s">
        <v>123</v>
      </c>
      <c r="G7" s="43" t="s">
        <v>129</v>
      </c>
    </row>
    <row r="8" spans="1:8" x14ac:dyDescent="0.2">
      <c r="A8" s="1">
        <v>4</v>
      </c>
      <c r="B8" s="1" t="s">
        <v>1</v>
      </c>
      <c r="C8" s="43" t="s">
        <v>121</v>
      </c>
      <c r="D8" s="43" t="s">
        <v>117</v>
      </c>
      <c r="E8" s="1" t="s">
        <v>131</v>
      </c>
      <c r="F8" s="43" t="s">
        <v>127</v>
      </c>
      <c r="G8" s="43" t="s">
        <v>125</v>
      </c>
      <c r="H8" s="43"/>
    </row>
    <row r="9" spans="1:8" x14ac:dyDescent="0.2">
      <c r="A9" s="1" t="s">
        <v>63</v>
      </c>
    </row>
    <row r="10" spans="1:8" x14ac:dyDescent="0.2">
      <c r="A10" s="1" t="s">
        <v>64</v>
      </c>
    </row>
    <row r="11" spans="1:8" x14ac:dyDescent="0.2">
      <c r="A11" s="33" t="s">
        <v>65</v>
      </c>
    </row>
    <row r="12" spans="1:8" x14ac:dyDescent="0.2">
      <c r="A12" s="33" t="s">
        <v>66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A11" sqref="AA11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29" t="str">
        <f>Info!$A$1</f>
        <v>Tournament Name Goes Here</v>
      </c>
    </row>
    <row r="2" spans="1:27" ht="15.75" x14ac:dyDescent="0.25">
      <c r="B2" t="s">
        <v>14</v>
      </c>
      <c r="C2" s="27" t="str">
        <f>Info!$A$2</f>
        <v>Date</v>
      </c>
      <c r="G2" s="4" t="s">
        <v>13</v>
      </c>
      <c r="J2" s="54" t="str">
        <f>VLOOKUP($J$4,Info,2,FALSE)</f>
        <v>Pool A</v>
      </c>
      <c r="K2" s="55"/>
    </row>
    <row r="3" spans="1:27" x14ac:dyDescent="0.2">
      <c r="B3"/>
    </row>
    <row r="4" spans="1:27" ht="15.75" x14ac:dyDescent="0.25">
      <c r="B4" t="s">
        <v>18</v>
      </c>
      <c r="C4" s="5" t="str">
        <f>VLOOKUP($J$4,Info,3,FALSE)</f>
        <v>Age/Division</v>
      </c>
      <c r="D4" s="3"/>
      <c r="G4" s="4" t="s">
        <v>19</v>
      </c>
      <c r="J4" s="3">
        <v>1</v>
      </c>
    </row>
    <row r="7" spans="1:27" x14ac:dyDescent="0.2">
      <c r="F7" s="6" t="s">
        <v>20</v>
      </c>
      <c r="G7" s="7"/>
      <c r="H7" s="8"/>
      <c r="I7" s="8"/>
      <c r="J7" s="6" t="s">
        <v>74</v>
      </c>
      <c r="K7" s="7"/>
      <c r="L7" s="8"/>
      <c r="M7" s="8"/>
      <c r="N7" s="9" t="s">
        <v>80</v>
      </c>
      <c r="O7" s="9" t="s">
        <v>22</v>
      </c>
      <c r="P7" s="10"/>
      <c r="Q7" s="10"/>
      <c r="R7" s="9" t="s">
        <v>23</v>
      </c>
    </row>
    <row r="8" spans="1:27" x14ac:dyDescent="0.2">
      <c r="B8" s="30" t="s">
        <v>24</v>
      </c>
      <c r="C8" s="12"/>
      <c r="D8" s="13"/>
      <c r="F8" s="14" t="s">
        <v>25</v>
      </c>
      <c r="G8" s="14" t="s">
        <v>26</v>
      </c>
      <c r="H8" s="15"/>
      <c r="I8" s="15"/>
      <c r="J8" s="14" t="s">
        <v>25</v>
      </c>
      <c r="K8" s="14" t="s">
        <v>26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51" t="str">
        <f>VLOOKUP($J$4,Info,5,FALSE)</f>
        <v>Seed #1</v>
      </c>
      <c r="C9" s="52"/>
      <c r="D9" s="53"/>
      <c r="F9" s="18">
        <f>SUM(E24,M24,Y24)</f>
        <v>0</v>
      </c>
      <c r="G9" s="18">
        <f>SUM(H24,P24,AB24)</f>
        <v>0</v>
      </c>
      <c r="H9" s="18"/>
      <c r="I9" s="18"/>
      <c r="J9" s="18">
        <f>SUM(F23,N23,Z23)</f>
        <v>0</v>
      </c>
      <c r="K9" s="18">
        <f>SUM(G23,O23,AA23)</f>
        <v>0</v>
      </c>
      <c r="L9" s="18"/>
      <c r="M9" s="18"/>
      <c r="N9" s="34" t="e">
        <f>(J9/(J9+K9))</f>
        <v>#DIV/0!</v>
      </c>
      <c r="O9" s="18">
        <f>SUM(F24,N24,Z24)</f>
        <v>0</v>
      </c>
      <c r="P9" s="18"/>
      <c r="Q9" s="18"/>
      <c r="R9" s="18"/>
      <c r="V9" t="s">
        <v>39</v>
      </c>
    </row>
    <row r="10" spans="1:27" ht="18" customHeight="1" x14ac:dyDescent="0.2">
      <c r="A10">
        <v>2</v>
      </c>
      <c r="B10" s="51" t="str">
        <f>VLOOKUP($J$4,Info,6,FALSE)</f>
        <v>Seed #8</v>
      </c>
      <c r="C10" s="52"/>
      <c r="D10" s="53"/>
      <c r="F10" s="18">
        <f>SUM(I24,Q24,AB24)</f>
        <v>0</v>
      </c>
      <c r="G10" s="18">
        <f>SUM(L24,T24,Y24)</f>
        <v>0</v>
      </c>
      <c r="H10" s="18"/>
      <c r="I10" s="18"/>
      <c r="J10" s="18">
        <f>SUM(J23,R23,AA23)</f>
        <v>0</v>
      </c>
      <c r="K10" s="18">
        <f>SUM(K23,S23,Z23)</f>
        <v>0</v>
      </c>
      <c r="L10" s="18"/>
      <c r="M10" s="18"/>
      <c r="N10" s="34" t="e">
        <f>(J10/(J10+K10))</f>
        <v>#DIV/0!</v>
      </c>
      <c r="O10" s="18">
        <f>SUM(J24,R24,AA24)</f>
        <v>0</v>
      </c>
      <c r="P10" s="18"/>
      <c r="Q10" s="18"/>
      <c r="R10" s="18"/>
    </row>
    <row r="11" spans="1:27" ht="18" customHeight="1" x14ac:dyDescent="0.2">
      <c r="A11">
        <v>3</v>
      </c>
      <c r="B11" s="51" t="str">
        <f>VLOOKUP($J$4,Info,7,FALSE)</f>
        <v>Seed #9</v>
      </c>
      <c r="C11" s="52"/>
      <c r="D11" s="53"/>
      <c r="F11" s="18">
        <f>SUM(H24,T24,U24)</f>
        <v>0</v>
      </c>
      <c r="G11" s="18">
        <f>SUM(E24,Q24,X24)</f>
        <v>0</v>
      </c>
      <c r="H11" s="18"/>
      <c r="I11" s="18"/>
      <c r="J11" s="18">
        <f>SUM(G23,S23,V23)</f>
        <v>0</v>
      </c>
      <c r="K11" s="18">
        <f>SUM(F23,R23,W23)</f>
        <v>0</v>
      </c>
      <c r="L11" s="18"/>
      <c r="M11" s="18"/>
      <c r="N11" s="34" t="e">
        <f>(J11/(J11+K11))</f>
        <v>#DIV/0!</v>
      </c>
      <c r="O11" s="18">
        <f>SUM(G24,S24,V24)</f>
        <v>0</v>
      </c>
      <c r="P11" s="18"/>
      <c r="Q11" s="18"/>
      <c r="R11" s="18"/>
    </row>
    <row r="12" spans="1:27" ht="18" customHeight="1" x14ac:dyDescent="0.2">
      <c r="A12">
        <v>4</v>
      </c>
      <c r="B12" s="51" t="str">
        <f>VLOOKUP($J$4,Info,8,FALSE)</f>
        <v>Seed #13</v>
      </c>
      <c r="C12" s="52"/>
      <c r="D12" s="53"/>
      <c r="F12" s="18">
        <f>SUM(L24,P24,X24)</f>
        <v>0</v>
      </c>
      <c r="G12" s="18">
        <f>SUM(I24,M24,U24)</f>
        <v>0</v>
      </c>
      <c r="H12" s="18"/>
      <c r="I12" s="18"/>
      <c r="J12" s="18">
        <f>SUM(K23,O23,W23)</f>
        <v>0</v>
      </c>
      <c r="K12" s="18">
        <f>SUM(J23,N23,V23)</f>
        <v>0</v>
      </c>
      <c r="L12" s="18"/>
      <c r="M12" s="18"/>
      <c r="N12" s="34" t="e">
        <f>(J12/(J12+K12))</f>
        <v>#DIV/0!</v>
      </c>
      <c r="O12" s="18">
        <f>SUM(K24,O24,W24)</f>
        <v>0</v>
      </c>
      <c r="P12" s="18"/>
      <c r="Q12" s="18"/>
      <c r="R12" s="18"/>
    </row>
    <row r="16" spans="1:27" x14ac:dyDescent="0.2">
      <c r="F16" s="6" t="s">
        <v>27</v>
      </c>
      <c r="G16" s="7"/>
      <c r="H16" s="8"/>
      <c r="I16" s="8"/>
      <c r="J16" s="6" t="s">
        <v>28</v>
      </c>
      <c r="K16" s="7"/>
      <c r="L16" s="8"/>
      <c r="M16" s="8"/>
      <c r="N16" s="6" t="s">
        <v>29</v>
      </c>
      <c r="O16" s="7"/>
      <c r="P16" s="8"/>
      <c r="Q16" s="8"/>
      <c r="R16" s="6" t="s">
        <v>30</v>
      </c>
      <c r="S16" s="7"/>
      <c r="T16" s="8"/>
      <c r="U16" s="8"/>
      <c r="V16" s="6" t="s">
        <v>31</v>
      </c>
      <c r="W16" s="7"/>
      <c r="X16" s="8"/>
      <c r="Y16" s="8"/>
      <c r="Z16" s="6" t="s">
        <v>32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75</v>
      </c>
      <c r="E18">
        <f>IF(F18&gt;G18,1,0)</f>
        <v>0</v>
      </c>
      <c r="F18" s="18"/>
      <c r="G18" s="18"/>
      <c r="H18" s="18">
        <f>IF(G18&gt;F18,1,0)</f>
        <v>0</v>
      </c>
      <c r="I18" s="18">
        <f>IF(J18&gt;K18,1,0)</f>
        <v>0</v>
      </c>
      <c r="J18" s="18"/>
      <c r="K18" s="18"/>
      <c r="L18" s="18">
        <f>IF(K18&gt;J18,1,0)</f>
        <v>0</v>
      </c>
      <c r="M18" s="18">
        <f>IF(N18&gt;O18,1,0)</f>
        <v>0</v>
      </c>
      <c r="N18" s="18"/>
      <c r="O18" s="18"/>
      <c r="P18" s="18">
        <f>IF(O18&gt;N18,1,0)</f>
        <v>0</v>
      </c>
      <c r="Q18" s="18">
        <f>IF(R18&gt;S18,1,0)</f>
        <v>0</v>
      </c>
      <c r="R18" s="18"/>
      <c r="S18" s="18"/>
      <c r="T18" s="18">
        <f>IF(S18&gt;R18,1,0)</f>
        <v>0</v>
      </c>
      <c r="U18" s="18">
        <f>IF(V18&gt;W18,1,0)</f>
        <v>0</v>
      </c>
      <c r="V18" s="18"/>
      <c r="W18" s="18"/>
      <c r="X18" s="18">
        <f>IF(W18&gt;V18,1,0)</f>
        <v>0</v>
      </c>
      <c r="Y18" s="18">
        <f>IF(Z18&gt;AA18,1,0)</f>
        <v>0</v>
      </c>
      <c r="Z18" s="18"/>
      <c r="AA18" s="18"/>
      <c r="AB18">
        <f>IF(AA18&gt;Z18,1,0)</f>
        <v>0</v>
      </c>
    </row>
    <row r="19" spans="4:28" ht="18" customHeight="1" x14ac:dyDescent="0.2">
      <c r="D19" s="10" t="s">
        <v>76</v>
      </c>
      <c r="E19">
        <f>IF(F19&gt;G19,1,0)</f>
        <v>0</v>
      </c>
      <c r="F19" s="18"/>
      <c r="G19" s="18"/>
      <c r="H19" s="18">
        <f>IF(G19&gt;F19,1,0)</f>
        <v>0</v>
      </c>
      <c r="I19" s="18">
        <f>IF(J19&gt;K19,1,0)</f>
        <v>0</v>
      </c>
      <c r="J19" s="18"/>
      <c r="K19" s="18"/>
      <c r="L19" s="18">
        <f>IF(K19&gt;J19,1,0)</f>
        <v>0</v>
      </c>
      <c r="M19" s="18">
        <f>IF(N19&gt;O19,1,0)</f>
        <v>0</v>
      </c>
      <c r="N19" s="18"/>
      <c r="O19" s="18"/>
      <c r="P19" s="18">
        <f>IF(O19&gt;N19,1,0)</f>
        <v>0</v>
      </c>
      <c r="Q19" s="18">
        <f>IF(R19&gt;S19,1,0)</f>
        <v>0</v>
      </c>
      <c r="R19" s="18"/>
      <c r="S19" s="18"/>
      <c r="T19" s="18">
        <f>IF(S19&gt;R19,1,0)</f>
        <v>0</v>
      </c>
      <c r="U19" s="18">
        <f>IF(V19&gt;W19,1,0)</f>
        <v>0</v>
      </c>
      <c r="V19" s="18"/>
      <c r="W19" s="18"/>
      <c r="X19" s="18">
        <f>IF(W19&gt;V19,1,0)</f>
        <v>0</v>
      </c>
      <c r="Y19" s="18">
        <f>IF(Z19&gt;AA19,1,0)</f>
        <v>0</v>
      </c>
      <c r="Z19" s="18"/>
      <c r="AA19" s="18"/>
      <c r="AB19">
        <f>IF(AA19&gt;Z19,1,0)</f>
        <v>0</v>
      </c>
    </row>
    <row r="20" spans="4:28" ht="18" customHeight="1" x14ac:dyDescent="0.2">
      <c r="D20" s="10" t="s">
        <v>77</v>
      </c>
      <c r="E20">
        <f>IF(F20&gt;G20,1,0)</f>
        <v>0</v>
      </c>
      <c r="F20" s="18"/>
      <c r="G20" s="18"/>
      <c r="H20" s="18">
        <f>IF(G20&gt;F20,1,0)</f>
        <v>0</v>
      </c>
      <c r="I20" s="18">
        <f>IF(J20&gt;K20,1,0)</f>
        <v>0</v>
      </c>
      <c r="J20" s="18"/>
      <c r="K20" s="18"/>
      <c r="L20" s="18">
        <f>IF(K20&gt;J20,1,0)</f>
        <v>0</v>
      </c>
      <c r="M20" s="18">
        <f>IF(N20&gt;O20,1,0)</f>
        <v>0</v>
      </c>
      <c r="N20" s="18"/>
      <c r="O20" s="18"/>
      <c r="P20" s="18">
        <f>IF(O20&gt;N20,1,0)</f>
        <v>0</v>
      </c>
      <c r="Q20" s="18">
        <f>IF(R20&gt;S20,1,0)</f>
        <v>0</v>
      </c>
      <c r="R20" s="18"/>
      <c r="S20" s="18"/>
      <c r="T20" s="18">
        <f>IF(S20&gt;R20,1,0)</f>
        <v>0</v>
      </c>
      <c r="U20" s="18">
        <f>IF(V20&gt;W20,1,0)</f>
        <v>0</v>
      </c>
      <c r="V20" s="18"/>
      <c r="W20" s="18"/>
      <c r="X20" s="18">
        <f>IF(W20&gt;V20,1,0)</f>
        <v>0</v>
      </c>
      <c r="Y20" s="18">
        <f>IF(Z20&gt;AA20,1,0)</f>
        <v>0</v>
      </c>
      <c r="Z20" s="18"/>
      <c r="AA20" s="18"/>
      <c r="AB20">
        <f>IF(AA20&gt;Z20,1,0)</f>
        <v>0</v>
      </c>
    </row>
    <row r="21" spans="4:28" ht="18" hidden="1" customHeight="1" x14ac:dyDescent="0.2">
      <c r="D21" s="10" t="s">
        <v>78</v>
      </c>
      <c r="E21">
        <f>IF(F21&gt;G21,1,0)</f>
        <v>0</v>
      </c>
      <c r="F21" s="18"/>
      <c r="G21" s="18"/>
      <c r="H21" s="18">
        <f>IF(G21&gt;F21,1,0)</f>
        <v>0</v>
      </c>
      <c r="I21" s="18">
        <f>IF(J21&gt;K21,1,0)</f>
        <v>0</v>
      </c>
      <c r="J21" s="18"/>
      <c r="K21" s="18"/>
      <c r="L21" s="18">
        <f>IF(K21&gt;J21,1,0)</f>
        <v>0</v>
      </c>
      <c r="M21" s="18">
        <f>IF(N21&gt;O21,1,0)</f>
        <v>0</v>
      </c>
      <c r="N21" s="18"/>
      <c r="O21" s="18"/>
      <c r="P21" s="18">
        <f>IF(O21&gt;N21,1,0)</f>
        <v>0</v>
      </c>
      <c r="Q21" s="18">
        <f>IF(R21&gt;S21,1,0)</f>
        <v>0</v>
      </c>
      <c r="R21" s="18"/>
      <c r="S21" s="18"/>
      <c r="T21" s="18">
        <f>IF(S21&gt;R21,1,0)</f>
        <v>0</v>
      </c>
      <c r="U21" s="18">
        <f>IF(V21&gt;W21,1,0)</f>
        <v>0</v>
      </c>
      <c r="V21" s="18"/>
      <c r="W21" s="18"/>
      <c r="X21" s="18">
        <f>IF(W21&gt;V21,1,0)</f>
        <v>0</v>
      </c>
      <c r="Y21" s="18">
        <f>IF(Z21&gt;AA21,1,0)</f>
        <v>0</v>
      </c>
      <c r="Z21" s="18"/>
      <c r="AA21" s="18"/>
      <c r="AB21">
        <f>IF(AA21&gt;Z21,1,0)</f>
        <v>0</v>
      </c>
    </row>
    <row r="22" spans="4:28" ht="18" hidden="1" customHeight="1" x14ac:dyDescent="0.2">
      <c r="D22" s="10" t="s">
        <v>79</v>
      </c>
      <c r="E22">
        <f>IF(F22&gt;G22,1,0)</f>
        <v>0</v>
      </c>
      <c r="F22" s="18"/>
      <c r="G22" s="18"/>
      <c r="H22" s="18">
        <f>IF(G22&gt;F22,1,0)</f>
        <v>0</v>
      </c>
      <c r="I22" s="18">
        <f>IF(J22&gt;K22,1,0)</f>
        <v>0</v>
      </c>
      <c r="J22" s="18"/>
      <c r="K22" s="18"/>
      <c r="L22" s="18">
        <f>IF(K22&gt;J22,1,0)</f>
        <v>0</v>
      </c>
      <c r="M22" s="18">
        <f>IF(N22&gt;O22,1,0)</f>
        <v>0</v>
      </c>
      <c r="N22" s="18"/>
      <c r="O22" s="18"/>
      <c r="P22" s="18">
        <f>IF(O22&gt;N22,1,0)</f>
        <v>0</v>
      </c>
      <c r="Q22" s="18">
        <f>IF(R22&gt;S22,1,0)</f>
        <v>0</v>
      </c>
      <c r="R22" s="18"/>
      <c r="S22" s="18"/>
      <c r="T22" s="18">
        <f>IF(S22&gt;R22,1,0)</f>
        <v>0</v>
      </c>
      <c r="U22" s="18">
        <f>IF(V22&gt;W22,1,0)</f>
        <v>0</v>
      </c>
      <c r="V22" s="18"/>
      <c r="W22" s="18"/>
      <c r="X22" s="18">
        <f>IF(W22&gt;V22,1,0)</f>
        <v>0</v>
      </c>
      <c r="Y22" s="18">
        <f>IF(Z22&gt;AA22,1,0)</f>
        <v>0</v>
      </c>
      <c r="Z22" s="18"/>
      <c r="AA22" s="18"/>
      <c r="AB22">
        <f>IF(AA22&gt;Z22,1,0)</f>
        <v>0</v>
      </c>
    </row>
    <row r="23" spans="4:28" ht="18" customHeight="1" x14ac:dyDescent="0.2">
      <c r="D23" s="10" t="s">
        <v>81</v>
      </c>
      <c r="F23" s="18">
        <f>SUM(E18:E22)</f>
        <v>0</v>
      </c>
      <c r="G23" s="18">
        <f>SUM(H18:H22)</f>
        <v>0</v>
      </c>
      <c r="H23" s="18"/>
      <c r="I23" s="18"/>
      <c r="J23" s="18">
        <f>SUM(I18:I22)</f>
        <v>0</v>
      </c>
      <c r="K23" s="18">
        <f>SUM(L18:L22)</f>
        <v>0</v>
      </c>
      <c r="L23" s="18"/>
      <c r="M23" s="18"/>
      <c r="N23" s="18">
        <f>SUM(M18:M22)</f>
        <v>0</v>
      </c>
      <c r="O23" s="18">
        <f>SUM(P18:P22)</f>
        <v>0</v>
      </c>
      <c r="P23" s="18"/>
      <c r="Q23" s="18"/>
      <c r="R23" s="18">
        <f>SUM(Q18:Q22)</f>
        <v>0</v>
      </c>
      <c r="S23" s="18">
        <f>SUM(T18:T22)</f>
        <v>0</v>
      </c>
      <c r="T23" s="18"/>
      <c r="U23" s="18"/>
      <c r="V23" s="18">
        <f>SUM(U18:U22)</f>
        <v>0</v>
      </c>
      <c r="W23" s="18">
        <f>SUM(X18:X22)</f>
        <v>0</v>
      </c>
      <c r="X23" s="18"/>
      <c r="Y23" s="18"/>
      <c r="Z23" s="18">
        <f>SUM(Y18:Y22)</f>
        <v>0</v>
      </c>
      <c r="AA23" s="18">
        <f>SUM(AB18:AB22)</f>
        <v>0</v>
      </c>
    </row>
    <row r="24" spans="4:28" ht="18" customHeight="1" x14ac:dyDescent="0.2">
      <c r="D24" s="10" t="s">
        <v>33</v>
      </c>
      <c r="E24">
        <f>IF(F23&gt;G23,1,0)</f>
        <v>0</v>
      </c>
      <c r="F24" s="18">
        <f>SUM(F18:F22)-SUM(G18:G22)</f>
        <v>0</v>
      </c>
      <c r="G24" s="18">
        <f>SUM(G18:G22)-SUM(F18:F22)</f>
        <v>0</v>
      </c>
      <c r="H24" s="18">
        <f>IF(G23&gt;F23,1,0)</f>
        <v>0</v>
      </c>
      <c r="I24" s="18">
        <f>IF(J23&gt;K23,1,0)</f>
        <v>0</v>
      </c>
      <c r="J24" s="18">
        <f>SUM(J18:J22)-SUM(K18:K22)</f>
        <v>0</v>
      </c>
      <c r="K24" s="18">
        <f>SUM(K18:K22)-SUM(J18:J22)</f>
        <v>0</v>
      </c>
      <c r="L24" s="18">
        <f>IF(K23&gt;J23,1,0)</f>
        <v>0</v>
      </c>
      <c r="M24" s="18">
        <f>IF(N23&gt;O23,1,0)</f>
        <v>0</v>
      </c>
      <c r="N24" s="18">
        <f>SUM(N18:N22)-SUM(O18:O22)</f>
        <v>0</v>
      </c>
      <c r="O24" s="18">
        <f>SUM(O18:O22)-SUM(N18:N22)</f>
        <v>0</v>
      </c>
      <c r="P24" s="18">
        <f>IF(O23&gt;N23,1,0)</f>
        <v>0</v>
      </c>
      <c r="Q24" s="18">
        <f>IF(R23&gt;S23,1,0)</f>
        <v>0</v>
      </c>
      <c r="R24" s="18">
        <f>SUM(R18:R22)-SUM(S18:S22)</f>
        <v>0</v>
      </c>
      <c r="S24" s="18">
        <f>SUM(S18:S22)-SUM(R18:R22)</f>
        <v>0</v>
      </c>
      <c r="T24" s="18">
        <f>IF(S23&gt;R23,1,0)</f>
        <v>0</v>
      </c>
      <c r="U24" s="18">
        <f>IF(V23&gt;W23,1,0)</f>
        <v>0</v>
      </c>
      <c r="V24" s="18">
        <f>SUM(V18:V22)-SUM(W18:W22)</f>
        <v>0</v>
      </c>
      <c r="W24" s="18">
        <f>SUM(W18:W22)-SUM(V18:V22)</f>
        <v>0</v>
      </c>
      <c r="X24" s="18">
        <f>IF(W23&gt;V23,1,0)</f>
        <v>0</v>
      </c>
      <c r="Y24" s="18">
        <f>IF(Z23&gt;AA23,1,0)</f>
        <v>0</v>
      </c>
      <c r="Z24" s="18">
        <f>SUM(Z18:Z22)-SUM(AA18:AA22)</f>
        <v>0</v>
      </c>
      <c r="AA24" s="18">
        <f>SUM(AA18:AA22)-SUM(Z18:Z22)</f>
        <v>0</v>
      </c>
      <c r="AB24">
        <f>IF(AA23&gt;Z23,1,0)</f>
        <v>0</v>
      </c>
    </row>
    <row r="25" spans="4:28" x14ac:dyDescent="0.2">
      <c r="F25" s="11" t="s">
        <v>34</v>
      </c>
      <c r="G25" s="13"/>
      <c r="H25" s="8"/>
      <c r="I25" s="8"/>
      <c r="J25" s="11" t="s">
        <v>35</v>
      </c>
      <c r="K25" s="13"/>
      <c r="L25" s="8"/>
      <c r="M25" s="8"/>
      <c r="N25" s="11" t="s">
        <v>36</v>
      </c>
      <c r="O25" s="13"/>
      <c r="P25" s="8"/>
      <c r="Q25" s="8"/>
      <c r="R25" s="11" t="s">
        <v>37</v>
      </c>
      <c r="S25" s="13"/>
      <c r="T25" s="8"/>
      <c r="U25" s="8"/>
      <c r="V25" s="11" t="s">
        <v>34</v>
      </c>
      <c r="W25" s="13"/>
      <c r="X25" s="8"/>
      <c r="Y25" s="8"/>
      <c r="Z25" s="11" t="s">
        <v>38</v>
      </c>
      <c r="AA25" s="13"/>
    </row>
    <row r="27" spans="4:28" x14ac:dyDescent="0.2">
      <c r="F27" s="24" t="s">
        <v>103</v>
      </c>
    </row>
    <row r="28" spans="4:28" x14ac:dyDescent="0.2">
      <c r="F28" s="24" t="s">
        <v>104</v>
      </c>
    </row>
    <row r="29" spans="4:28" x14ac:dyDescent="0.2">
      <c r="F29" s="42" t="s">
        <v>105</v>
      </c>
    </row>
    <row r="30" spans="4:28" x14ac:dyDescent="0.2">
      <c r="F30" s="42" t="s">
        <v>106</v>
      </c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1"/>
  <sheetViews>
    <sheetView showZeros="0" workbookViewId="0">
      <selection activeCell="S26" sqref="S26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9" t="str">
        <f>Info!$A$1</f>
        <v>Tournament Name Goes Here</v>
      </c>
    </row>
    <row r="2" spans="1:18" x14ac:dyDescent="0.2">
      <c r="B2" s="35" t="s">
        <v>14</v>
      </c>
      <c r="C2" s="40" t="str">
        <f>Info!$A$2</f>
        <v>Date</v>
      </c>
    </row>
    <row r="3" spans="1:18" ht="15.75" x14ac:dyDescent="0.25">
      <c r="B3" s="35" t="s">
        <v>18</v>
      </c>
      <c r="C3" s="41" t="str">
        <f>VLOOKUP($C$5,Info,3,FALSE)</f>
        <v>Age/Division</v>
      </c>
      <c r="D3" s="28"/>
      <c r="O3" s="4"/>
      <c r="R3" s="3" t="s">
        <v>39</v>
      </c>
    </row>
    <row r="4" spans="1:18" ht="15.75" x14ac:dyDescent="0.25">
      <c r="B4" s="4" t="s">
        <v>13</v>
      </c>
      <c r="C4" s="41" t="str">
        <f>VLOOKUP($C$5,Info,2,FALSE)</f>
        <v>Pool B</v>
      </c>
      <c r="D4" s="28"/>
    </row>
    <row r="5" spans="1:18" ht="15.75" x14ac:dyDescent="0.25">
      <c r="B5" s="4" t="s">
        <v>19</v>
      </c>
      <c r="C5" s="35">
        <v>2</v>
      </c>
    </row>
    <row r="6" spans="1:18" x14ac:dyDescent="0.2">
      <c r="Q6" s="1"/>
    </row>
    <row r="7" spans="1:18" x14ac:dyDescent="0.2">
      <c r="F7" s="6" t="s">
        <v>51</v>
      </c>
      <c r="G7" s="7"/>
      <c r="J7" s="6" t="s">
        <v>52</v>
      </c>
      <c r="K7" s="7"/>
    </row>
    <row r="8" spans="1:18" x14ac:dyDescent="0.2">
      <c r="B8" s="11" t="s">
        <v>24</v>
      </c>
      <c r="C8" s="12"/>
      <c r="D8" s="12"/>
      <c r="E8" s="8"/>
      <c r="F8" s="14" t="s">
        <v>25</v>
      </c>
      <c r="G8" s="14" t="s">
        <v>26</v>
      </c>
      <c r="H8" s="14"/>
      <c r="I8" s="14"/>
      <c r="J8" s="14" t="s">
        <v>25</v>
      </c>
      <c r="K8" s="14" t="s">
        <v>26</v>
      </c>
      <c r="L8" s="14"/>
      <c r="M8" s="14"/>
      <c r="N8" s="14" t="s">
        <v>21</v>
      </c>
      <c r="O8" s="14" t="s">
        <v>53</v>
      </c>
      <c r="Q8" s="9" t="s">
        <v>23</v>
      </c>
    </row>
    <row r="9" spans="1:18" ht="15.75" customHeight="1" x14ac:dyDescent="0.2">
      <c r="A9" s="25">
        <v>1</v>
      </c>
      <c r="B9" s="51" t="str">
        <f>VLOOKUP($C$5,Info,5,FALSE)</f>
        <v>Seed #2</v>
      </c>
      <c r="C9" s="52"/>
      <c r="D9" s="53"/>
      <c r="E9" s="17"/>
      <c r="F9" s="18">
        <f>SUM(E22,M22)</f>
        <v>0</v>
      </c>
      <c r="G9" s="18">
        <f>SUM(H22,P22)</f>
        <v>0</v>
      </c>
      <c r="H9" s="18"/>
      <c r="I9" s="18"/>
      <c r="J9" s="18">
        <f>SUM(F22,N22)</f>
        <v>0</v>
      </c>
      <c r="K9" s="18">
        <f>SUM(G22,O22)</f>
        <v>0</v>
      </c>
      <c r="L9" s="18"/>
      <c r="M9" s="18"/>
      <c r="N9" s="26" t="e">
        <f>J9/(J9+K9)</f>
        <v>#DIV/0!</v>
      </c>
      <c r="O9" s="18">
        <f>SUM(F23,N23)</f>
        <v>0</v>
      </c>
      <c r="Q9" s="17"/>
    </row>
    <row r="10" spans="1:18" ht="15.75" customHeight="1" x14ac:dyDescent="0.2">
      <c r="A10" s="25">
        <v>2</v>
      </c>
      <c r="B10" s="51" t="str">
        <f>VLOOKUP($C$5,Info,6,FALSE)</f>
        <v>Seed #7</v>
      </c>
      <c r="C10" s="52"/>
      <c r="D10" s="53"/>
      <c r="E10" s="17"/>
      <c r="F10" s="18">
        <f>SUM(I22,P22)</f>
        <v>0</v>
      </c>
      <c r="G10" s="18">
        <f>SUM(L22,M22)</f>
        <v>0</v>
      </c>
      <c r="H10" s="18"/>
      <c r="I10" s="18"/>
      <c r="J10" s="18">
        <f>SUM(J22,O22)</f>
        <v>0</v>
      </c>
      <c r="K10" s="18">
        <f>SUM(K22,N22)</f>
        <v>0</v>
      </c>
      <c r="L10" s="18"/>
      <c r="M10" s="18"/>
      <c r="N10" s="26" t="e">
        <f>J10/(J10+K10)</f>
        <v>#DIV/0!</v>
      </c>
      <c r="O10" s="18">
        <f>SUM(J23,O23)</f>
        <v>0</v>
      </c>
      <c r="Q10" s="17"/>
    </row>
    <row r="11" spans="1:18" ht="15.75" customHeight="1" x14ac:dyDescent="0.2">
      <c r="A11" s="25">
        <v>3</v>
      </c>
      <c r="B11" s="51" t="str">
        <f>VLOOKUP($C$5,Info,7,FALSE)</f>
        <v>Seed #10</v>
      </c>
      <c r="C11" s="52"/>
      <c r="D11" s="53"/>
      <c r="E11" s="17"/>
      <c r="F11" s="18">
        <f>SUM(H22,L22)</f>
        <v>0</v>
      </c>
      <c r="G11" s="18">
        <f>SUM(E22,I22)</f>
        <v>0</v>
      </c>
      <c r="H11" s="18"/>
      <c r="I11" s="18"/>
      <c r="J11" s="18">
        <f>SUM(G22,K22)</f>
        <v>0</v>
      </c>
      <c r="K11" s="18">
        <f>SUM(F22,J22)</f>
        <v>0</v>
      </c>
      <c r="L11" s="18"/>
      <c r="M11" s="18"/>
      <c r="N11" s="26" t="e">
        <f>J11/(J11+K11)</f>
        <v>#DIV/0!</v>
      </c>
      <c r="O11" s="18">
        <f>SUM(G23,K23)</f>
        <v>0</v>
      </c>
      <c r="Q11" s="17"/>
    </row>
    <row r="15" spans="1:18" x14ac:dyDescent="0.2">
      <c r="F15" s="6" t="s">
        <v>54</v>
      </c>
      <c r="G15" s="7"/>
      <c r="H15" s="8"/>
      <c r="I15" s="8"/>
      <c r="J15" s="6" t="s">
        <v>55</v>
      </c>
      <c r="K15" s="7"/>
      <c r="L15" s="8"/>
      <c r="M15" s="8"/>
      <c r="N15" s="6" t="s">
        <v>56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57</v>
      </c>
      <c r="E17" s="25">
        <f t="shared" ref="E17:E22" si="0">IF(F17&gt;G17,1,0)</f>
        <v>0</v>
      </c>
      <c r="F17" s="18"/>
      <c r="G17" s="18"/>
      <c r="H17" s="18">
        <f t="shared" ref="H17:H22" si="1">IF(G17&gt;F17,1,0)</f>
        <v>0</v>
      </c>
      <c r="I17" s="18">
        <f t="shared" ref="I17:I22" si="2">IF(J17&gt;K17,1,0)</f>
        <v>0</v>
      </c>
      <c r="J17" s="18"/>
      <c r="K17" s="18"/>
      <c r="L17" s="18">
        <f t="shared" ref="L17:L22" si="3">IF(K17&gt;J17,1,0)</f>
        <v>0</v>
      </c>
      <c r="M17" s="18">
        <f t="shared" ref="M17:M22" si="4">IF(N17&gt;O17,1,0)</f>
        <v>0</v>
      </c>
      <c r="N17" s="18"/>
      <c r="O17" s="18"/>
      <c r="P17">
        <f t="shared" ref="P17:P22" si="5">IF(O17&gt;N17,1,0)</f>
        <v>0</v>
      </c>
    </row>
    <row r="18" spans="4:16" x14ac:dyDescent="0.2">
      <c r="D18" s="11" t="s">
        <v>42</v>
      </c>
      <c r="E18" s="25">
        <f t="shared" si="0"/>
        <v>0</v>
      </c>
      <c r="F18" s="18"/>
      <c r="G18" s="18"/>
      <c r="H18" s="18">
        <f t="shared" si="1"/>
        <v>0</v>
      </c>
      <c r="I18" s="18">
        <f t="shared" si="2"/>
        <v>0</v>
      </c>
      <c r="J18" s="18"/>
      <c r="K18" s="18"/>
      <c r="L18" s="18">
        <f t="shared" si="3"/>
        <v>0</v>
      </c>
      <c r="M18" s="18">
        <f t="shared" si="4"/>
        <v>0</v>
      </c>
      <c r="N18" s="18"/>
      <c r="O18" s="18"/>
      <c r="P18">
        <f t="shared" si="5"/>
        <v>0</v>
      </c>
    </row>
    <row r="19" spans="4:16" x14ac:dyDescent="0.2">
      <c r="D19" s="11" t="s">
        <v>43</v>
      </c>
      <c r="E19" s="25">
        <f t="shared" si="0"/>
        <v>0</v>
      </c>
      <c r="F19" s="18"/>
      <c r="G19" s="18"/>
      <c r="H19" s="18">
        <f t="shared" si="1"/>
        <v>0</v>
      </c>
      <c r="I19" s="18">
        <f t="shared" si="2"/>
        <v>0</v>
      </c>
      <c r="J19" s="18"/>
      <c r="K19" s="18"/>
      <c r="L19" s="18">
        <f t="shared" si="3"/>
        <v>0</v>
      </c>
      <c r="M19" s="18">
        <f t="shared" si="4"/>
        <v>0</v>
      </c>
      <c r="N19" s="18"/>
      <c r="O19" s="18"/>
      <c r="P19">
        <f t="shared" si="5"/>
        <v>0</v>
      </c>
    </row>
    <row r="20" spans="4:16" x14ac:dyDescent="0.2">
      <c r="D20" s="11" t="s">
        <v>44</v>
      </c>
      <c r="E20" s="25">
        <f t="shared" si="0"/>
        <v>0</v>
      </c>
      <c r="F20" s="18"/>
      <c r="G20" s="18"/>
      <c r="H20" s="18">
        <f t="shared" si="1"/>
        <v>0</v>
      </c>
      <c r="I20" s="18">
        <f t="shared" si="2"/>
        <v>0</v>
      </c>
      <c r="J20" s="18"/>
      <c r="K20" s="18"/>
      <c r="L20" s="18">
        <f t="shared" si="3"/>
        <v>0</v>
      </c>
      <c r="M20" s="18">
        <f t="shared" si="4"/>
        <v>0</v>
      </c>
      <c r="N20" s="18"/>
      <c r="O20" s="18"/>
      <c r="P20">
        <f t="shared" si="5"/>
        <v>0</v>
      </c>
    </row>
    <row r="21" spans="4:16" x14ac:dyDescent="0.2">
      <c r="D21" s="11" t="s">
        <v>45</v>
      </c>
      <c r="E21" s="25">
        <f t="shared" si="0"/>
        <v>0</v>
      </c>
      <c r="F21" s="18"/>
      <c r="G21" s="18"/>
      <c r="H21" s="18">
        <f t="shared" si="1"/>
        <v>0</v>
      </c>
      <c r="I21" s="18">
        <f t="shared" si="2"/>
        <v>0</v>
      </c>
      <c r="J21" s="18"/>
      <c r="K21" s="18"/>
      <c r="L21" s="18">
        <f t="shared" si="3"/>
        <v>0</v>
      </c>
      <c r="M21" s="18">
        <f t="shared" si="4"/>
        <v>0</v>
      </c>
      <c r="N21" s="18"/>
      <c r="O21" s="18"/>
      <c r="P21">
        <f t="shared" si="5"/>
        <v>0</v>
      </c>
    </row>
    <row r="22" spans="4:16" x14ac:dyDescent="0.2">
      <c r="D22" s="11" t="s">
        <v>46</v>
      </c>
      <c r="E22" s="25">
        <f t="shared" si="0"/>
        <v>0</v>
      </c>
      <c r="F22" s="18">
        <f>SUM(E17:E21)</f>
        <v>0</v>
      </c>
      <c r="G22" s="18">
        <f>SUM(H17:H21)</f>
        <v>0</v>
      </c>
      <c r="H22" s="18">
        <f t="shared" si="1"/>
        <v>0</v>
      </c>
      <c r="I22" s="18">
        <f t="shared" si="2"/>
        <v>0</v>
      </c>
      <c r="J22" s="18">
        <f>SUM(I17:I21)</f>
        <v>0</v>
      </c>
      <c r="K22" s="18">
        <f>SUM(L17:L21)</f>
        <v>0</v>
      </c>
      <c r="L22" s="18">
        <f t="shared" si="3"/>
        <v>0</v>
      </c>
      <c r="M22" s="18">
        <f t="shared" si="4"/>
        <v>0</v>
      </c>
      <c r="N22" s="18">
        <f>SUM(M17:M21)</f>
        <v>0</v>
      </c>
      <c r="O22" s="18">
        <f>SUM(P17:P21)</f>
        <v>0</v>
      </c>
      <c r="P22">
        <f t="shared" si="5"/>
        <v>0</v>
      </c>
    </row>
    <row r="23" spans="4:16" x14ac:dyDescent="0.2">
      <c r="D23" s="11" t="s">
        <v>47</v>
      </c>
      <c r="E23" s="25"/>
      <c r="F23" s="18">
        <f>SUM(F17:F21)-SUM(G17:G21)</f>
        <v>0</v>
      </c>
      <c r="G23" s="18">
        <f>SUM(G17:G21)-SUM(F17:F21)</f>
        <v>0</v>
      </c>
      <c r="H23" s="18"/>
      <c r="I23" s="18"/>
      <c r="J23" s="18">
        <f>SUM(J17:J21)-SUM(K17:K21)</f>
        <v>0</v>
      </c>
      <c r="K23" s="18">
        <f>SUM(K17:K21)-SUM(J17:J21)</f>
        <v>0</v>
      </c>
      <c r="L23" s="18"/>
      <c r="M23" s="18"/>
      <c r="N23" s="18">
        <f>SUM(N17:N21)-SUM(O17:O21)</f>
        <v>0</v>
      </c>
      <c r="O23" s="18">
        <f>SUM(O17:O21)-SUM(N17:N21)</f>
        <v>0</v>
      </c>
    </row>
    <row r="24" spans="4:16" x14ac:dyDescent="0.2">
      <c r="F24" s="11" t="s">
        <v>48</v>
      </c>
      <c r="G24" s="13"/>
      <c r="H24" s="8"/>
      <c r="I24" s="8"/>
      <c r="J24" s="11" t="s">
        <v>49</v>
      </c>
      <c r="K24" s="13"/>
      <c r="L24" s="8"/>
      <c r="M24" s="8"/>
      <c r="N24" s="11" t="s">
        <v>50</v>
      </c>
      <c r="O24" s="13"/>
    </row>
    <row r="26" spans="4:16" x14ac:dyDescent="0.2">
      <c r="F26" s="24" t="s">
        <v>108</v>
      </c>
    </row>
    <row r="27" spans="4:16" x14ac:dyDescent="0.2">
      <c r="F27" s="24" t="s">
        <v>109</v>
      </c>
    </row>
    <row r="28" spans="4:16" x14ac:dyDescent="0.2">
      <c r="F28" s="42" t="s">
        <v>110</v>
      </c>
    </row>
    <row r="31" spans="4:16" x14ac:dyDescent="0.2">
      <c r="F31" s="50"/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showZeros="0" workbookViewId="0">
      <selection activeCell="G31" sqref="G3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9" t="str">
        <f>Info!$A$1</f>
        <v>Tournament Name Goes Here</v>
      </c>
    </row>
    <row r="2" spans="1:18" x14ac:dyDescent="0.2">
      <c r="B2" s="35" t="s">
        <v>14</v>
      </c>
      <c r="C2" s="40" t="str">
        <f>Info!$A$2</f>
        <v>Date</v>
      </c>
    </row>
    <row r="3" spans="1:18" ht="15.75" x14ac:dyDescent="0.25">
      <c r="B3" s="35" t="s">
        <v>18</v>
      </c>
      <c r="C3" s="41" t="str">
        <f>VLOOKUP($C$5,Info,3,FALSE)</f>
        <v>Age/Division</v>
      </c>
      <c r="D3" s="28"/>
      <c r="O3" s="4"/>
      <c r="R3" s="3" t="s">
        <v>39</v>
      </c>
    </row>
    <row r="4" spans="1:18" ht="15.75" x14ac:dyDescent="0.25">
      <c r="B4" s="4" t="s">
        <v>13</v>
      </c>
      <c r="C4" s="41" t="str">
        <f>VLOOKUP($C$5,Info,2,FALSE)</f>
        <v>Pool C</v>
      </c>
      <c r="D4" s="28"/>
    </row>
    <row r="5" spans="1:18" ht="15.75" x14ac:dyDescent="0.25">
      <c r="B5" s="4" t="s">
        <v>19</v>
      </c>
      <c r="C5" s="35">
        <v>3</v>
      </c>
    </row>
    <row r="6" spans="1:18" x14ac:dyDescent="0.2">
      <c r="Q6" s="1"/>
    </row>
    <row r="7" spans="1:18" x14ac:dyDescent="0.2">
      <c r="F7" s="6" t="s">
        <v>51</v>
      </c>
      <c r="G7" s="7"/>
      <c r="J7" s="6" t="s">
        <v>52</v>
      </c>
      <c r="K7" s="7"/>
    </row>
    <row r="8" spans="1:18" x14ac:dyDescent="0.2">
      <c r="B8" s="11" t="s">
        <v>24</v>
      </c>
      <c r="C8" s="12"/>
      <c r="D8" s="12"/>
      <c r="E8" s="8"/>
      <c r="F8" s="14" t="s">
        <v>25</v>
      </c>
      <c r="G8" s="14" t="s">
        <v>26</v>
      </c>
      <c r="H8" s="14"/>
      <c r="I8" s="14"/>
      <c r="J8" s="14" t="s">
        <v>25</v>
      </c>
      <c r="K8" s="14" t="s">
        <v>26</v>
      </c>
      <c r="L8" s="14"/>
      <c r="M8" s="14"/>
      <c r="N8" s="14" t="s">
        <v>21</v>
      </c>
      <c r="O8" s="14" t="s">
        <v>53</v>
      </c>
      <c r="Q8" s="9" t="s">
        <v>23</v>
      </c>
    </row>
    <row r="9" spans="1:18" ht="15.75" customHeight="1" x14ac:dyDescent="0.2">
      <c r="A9" s="25">
        <v>1</v>
      </c>
      <c r="B9" s="51" t="str">
        <f>VLOOKUP($C$5,Info,5,FALSE)</f>
        <v>Seed #3</v>
      </c>
      <c r="C9" s="52"/>
      <c r="D9" s="53"/>
      <c r="E9" s="17"/>
      <c r="F9" s="18">
        <f>SUM(E22,M22)</f>
        <v>0</v>
      </c>
      <c r="G9" s="18">
        <f>SUM(H22,P22)</f>
        <v>0</v>
      </c>
      <c r="H9" s="18"/>
      <c r="I9" s="18"/>
      <c r="J9" s="18">
        <f>SUM(F22,N22)</f>
        <v>0</v>
      </c>
      <c r="K9" s="18">
        <f>SUM(G22,O22)</f>
        <v>0</v>
      </c>
      <c r="L9" s="18"/>
      <c r="M9" s="18"/>
      <c r="N9" s="26" t="e">
        <f>J9/(J9+K9)</f>
        <v>#DIV/0!</v>
      </c>
      <c r="O9" s="18">
        <f>SUM(F23,N23)</f>
        <v>0</v>
      </c>
      <c r="Q9" s="17"/>
    </row>
    <row r="10" spans="1:18" ht="15.75" customHeight="1" x14ac:dyDescent="0.2">
      <c r="A10" s="25">
        <v>2</v>
      </c>
      <c r="B10" s="51" t="str">
        <f>VLOOKUP($C$5,Info,6,FALSE)</f>
        <v>Seed #6</v>
      </c>
      <c r="C10" s="52"/>
      <c r="D10" s="53"/>
      <c r="E10" s="17"/>
      <c r="F10" s="18">
        <f>SUM(I22,P22)</f>
        <v>0</v>
      </c>
      <c r="G10" s="18">
        <f>SUM(L22,M22)</f>
        <v>0</v>
      </c>
      <c r="H10" s="18"/>
      <c r="I10" s="18"/>
      <c r="J10" s="18">
        <f>SUM(J22,O22)</f>
        <v>0</v>
      </c>
      <c r="K10" s="18">
        <f>SUM(K22,N22)</f>
        <v>0</v>
      </c>
      <c r="L10" s="18"/>
      <c r="M10" s="18"/>
      <c r="N10" s="26" t="e">
        <f>J10/(J10+K10)</f>
        <v>#DIV/0!</v>
      </c>
      <c r="O10" s="18">
        <f>SUM(J23,O23)</f>
        <v>0</v>
      </c>
      <c r="Q10" s="17"/>
    </row>
    <row r="11" spans="1:18" ht="15.75" customHeight="1" x14ac:dyDescent="0.2">
      <c r="A11" s="25">
        <v>3</v>
      </c>
      <c r="B11" s="51" t="str">
        <f>VLOOKUP($C$5,Info,7,FALSE)</f>
        <v>Seed #11</v>
      </c>
      <c r="C11" s="52"/>
      <c r="D11" s="53"/>
      <c r="E11" s="17"/>
      <c r="F11" s="18">
        <f>SUM(H22,L22)</f>
        <v>0</v>
      </c>
      <c r="G11" s="18">
        <f>SUM(E22,I22)</f>
        <v>0</v>
      </c>
      <c r="H11" s="18"/>
      <c r="I11" s="18"/>
      <c r="J11" s="18">
        <f>SUM(G22,K22)</f>
        <v>0</v>
      </c>
      <c r="K11" s="18">
        <f>SUM(F22,J22)</f>
        <v>0</v>
      </c>
      <c r="L11" s="18"/>
      <c r="M11" s="18"/>
      <c r="N11" s="26" t="e">
        <f>J11/(J11+K11)</f>
        <v>#DIV/0!</v>
      </c>
      <c r="O11" s="18">
        <f>SUM(G23,K23)</f>
        <v>0</v>
      </c>
      <c r="Q11" s="17"/>
    </row>
    <row r="15" spans="1:18" x14ac:dyDescent="0.2">
      <c r="F15" s="6" t="s">
        <v>54</v>
      </c>
      <c r="G15" s="7"/>
      <c r="H15" s="8"/>
      <c r="I15" s="8"/>
      <c r="J15" s="6" t="s">
        <v>55</v>
      </c>
      <c r="K15" s="7"/>
      <c r="L15" s="8"/>
      <c r="M15" s="8"/>
      <c r="N15" s="6" t="s">
        <v>56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57</v>
      </c>
      <c r="E17" s="25">
        <f t="shared" ref="E17:E22" si="0">IF(F17&gt;G17,1,0)</f>
        <v>0</v>
      </c>
      <c r="F17" s="18"/>
      <c r="G17" s="18"/>
      <c r="H17" s="18">
        <f t="shared" ref="H17:H22" si="1">IF(G17&gt;F17,1,0)</f>
        <v>0</v>
      </c>
      <c r="I17" s="18">
        <f t="shared" ref="I17:I22" si="2">IF(J17&gt;K17,1,0)</f>
        <v>0</v>
      </c>
      <c r="J17" s="18"/>
      <c r="K17" s="18"/>
      <c r="L17" s="18">
        <f t="shared" ref="L17:L22" si="3">IF(K17&gt;J17,1,0)</f>
        <v>0</v>
      </c>
      <c r="M17" s="18">
        <f t="shared" ref="M17:M22" si="4">IF(N17&gt;O17,1,0)</f>
        <v>0</v>
      </c>
      <c r="N17" s="18"/>
      <c r="O17" s="18"/>
      <c r="P17">
        <f t="shared" ref="P17:P22" si="5">IF(O17&gt;N17,1,0)</f>
        <v>0</v>
      </c>
    </row>
    <row r="18" spans="4:16" x14ac:dyDescent="0.2">
      <c r="D18" s="11" t="s">
        <v>42</v>
      </c>
      <c r="E18" s="25">
        <f t="shared" si="0"/>
        <v>0</v>
      </c>
      <c r="F18" s="18"/>
      <c r="G18" s="18"/>
      <c r="H18" s="18">
        <f t="shared" si="1"/>
        <v>0</v>
      </c>
      <c r="I18" s="18">
        <f t="shared" si="2"/>
        <v>0</v>
      </c>
      <c r="J18" s="18"/>
      <c r="K18" s="18"/>
      <c r="L18" s="18">
        <f t="shared" si="3"/>
        <v>0</v>
      </c>
      <c r="M18" s="18">
        <f t="shared" si="4"/>
        <v>0</v>
      </c>
      <c r="N18" s="18"/>
      <c r="O18" s="18"/>
      <c r="P18">
        <f t="shared" si="5"/>
        <v>0</v>
      </c>
    </row>
    <row r="19" spans="4:16" x14ac:dyDescent="0.2">
      <c r="D19" s="11" t="s">
        <v>43</v>
      </c>
      <c r="E19" s="25">
        <f t="shared" si="0"/>
        <v>0</v>
      </c>
      <c r="F19" s="18"/>
      <c r="G19" s="18"/>
      <c r="H19" s="18">
        <f t="shared" si="1"/>
        <v>0</v>
      </c>
      <c r="I19" s="18">
        <f t="shared" si="2"/>
        <v>0</v>
      </c>
      <c r="J19" s="18"/>
      <c r="K19" s="18"/>
      <c r="L19" s="18">
        <f t="shared" si="3"/>
        <v>0</v>
      </c>
      <c r="M19" s="18">
        <f t="shared" si="4"/>
        <v>0</v>
      </c>
      <c r="N19" s="18"/>
      <c r="O19" s="18"/>
      <c r="P19">
        <f t="shared" si="5"/>
        <v>0</v>
      </c>
    </row>
    <row r="20" spans="4:16" x14ac:dyDescent="0.2">
      <c r="D20" s="11" t="s">
        <v>44</v>
      </c>
      <c r="E20" s="25">
        <f t="shared" si="0"/>
        <v>0</v>
      </c>
      <c r="F20" s="18"/>
      <c r="G20" s="18"/>
      <c r="H20" s="18">
        <f t="shared" si="1"/>
        <v>0</v>
      </c>
      <c r="I20" s="18">
        <f t="shared" si="2"/>
        <v>0</v>
      </c>
      <c r="J20" s="18"/>
      <c r="K20" s="18"/>
      <c r="L20" s="18">
        <f t="shared" si="3"/>
        <v>0</v>
      </c>
      <c r="M20" s="18">
        <f t="shared" si="4"/>
        <v>0</v>
      </c>
      <c r="N20" s="18"/>
      <c r="O20" s="18"/>
      <c r="P20">
        <f t="shared" si="5"/>
        <v>0</v>
      </c>
    </row>
    <row r="21" spans="4:16" x14ac:dyDescent="0.2">
      <c r="D21" s="11" t="s">
        <v>45</v>
      </c>
      <c r="E21" s="25">
        <f t="shared" si="0"/>
        <v>0</v>
      </c>
      <c r="F21" s="18"/>
      <c r="G21" s="18"/>
      <c r="H21" s="18">
        <f t="shared" si="1"/>
        <v>0</v>
      </c>
      <c r="I21" s="18">
        <f t="shared" si="2"/>
        <v>0</v>
      </c>
      <c r="J21" s="18"/>
      <c r="K21" s="18"/>
      <c r="L21" s="18">
        <f t="shared" si="3"/>
        <v>0</v>
      </c>
      <c r="M21" s="18">
        <f t="shared" si="4"/>
        <v>0</v>
      </c>
      <c r="N21" s="18"/>
      <c r="O21" s="18"/>
      <c r="P21">
        <f t="shared" si="5"/>
        <v>0</v>
      </c>
    </row>
    <row r="22" spans="4:16" x14ac:dyDescent="0.2">
      <c r="D22" s="11" t="s">
        <v>46</v>
      </c>
      <c r="E22" s="25">
        <f t="shared" si="0"/>
        <v>0</v>
      </c>
      <c r="F22" s="18">
        <f>SUM(E17:E21)</f>
        <v>0</v>
      </c>
      <c r="G22" s="18">
        <f>SUM(H17:H21)</f>
        <v>0</v>
      </c>
      <c r="H22" s="18">
        <f t="shared" si="1"/>
        <v>0</v>
      </c>
      <c r="I22" s="18">
        <f t="shared" si="2"/>
        <v>0</v>
      </c>
      <c r="J22" s="18">
        <f>SUM(I17:I21)</f>
        <v>0</v>
      </c>
      <c r="K22" s="18">
        <f>SUM(L17:L21)</f>
        <v>0</v>
      </c>
      <c r="L22" s="18">
        <f t="shared" si="3"/>
        <v>0</v>
      </c>
      <c r="M22" s="18">
        <f t="shared" si="4"/>
        <v>0</v>
      </c>
      <c r="N22" s="18">
        <f>SUM(M17:M21)</f>
        <v>0</v>
      </c>
      <c r="O22" s="18">
        <f>SUM(P17:P21)</f>
        <v>0</v>
      </c>
      <c r="P22">
        <f t="shared" si="5"/>
        <v>0</v>
      </c>
    </row>
    <row r="23" spans="4:16" x14ac:dyDescent="0.2">
      <c r="D23" s="11" t="s">
        <v>47</v>
      </c>
      <c r="E23" s="25"/>
      <c r="F23" s="18">
        <f>SUM(F17:F21)-SUM(G17:G21)</f>
        <v>0</v>
      </c>
      <c r="G23" s="18">
        <f>SUM(G17:G21)-SUM(F17:F21)</f>
        <v>0</v>
      </c>
      <c r="H23" s="18"/>
      <c r="I23" s="18"/>
      <c r="J23" s="18">
        <f>SUM(J17:J21)-SUM(K17:K21)</f>
        <v>0</v>
      </c>
      <c r="K23" s="18">
        <f>SUM(K17:K21)-SUM(J17:J21)</f>
        <v>0</v>
      </c>
      <c r="L23" s="18"/>
      <c r="M23" s="18"/>
      <c r="N23" s="18">
        <f>SUM(N17:N21)-SUM(O17:O21)</f>
        <v>0</v>
      </c>
      <c r="O23" s="18">
        <f>SUM(O17:O21)-SUM(N17:N21)</f>
        <v>0</v>
      </c>
    </row>
    <row r="24" spans="4:16" x14ac:dyDescent="0.2">
      <c r="F24" s="11" t="s">
        <v>48</v>
      </c>
      <c r="G24" s="13"/>
      <c r="H24" s="8"/>
      <c r="I24" s="8"/>
      <c r="J24" s="11" t="s">
        <v>49</v>
      </c>
      <c r="K24" s="13"/>
      <c r="L24" s="8"/>
      <c r="M24" s="8"/>
      <c r="N24" s="11" t="s">
        <v>50</v>
      </c>
      <c r="O24" s="13"/>
    </row>
    <row r="26" spans="4:16" x14ac:dyDescent="0.2">
      <c r="F26" s="24" t="s">
        <v>111</v>
      </c>
    </row>
    <row r="27" spans="4:16" x14ac:dyDescent="0.2">
      <c r="F27" s="24" t="s">
        <v>112</v>
      </c>
    </row>
    <row r="28" spans="4:16" x14ac:dyDescent="0.2">
      <c r="F28" s="42" t="s">
        <v>113</v>
      </c>
    </row>
    <row r="29" spans="4:16" x14ac:dyDescent="0.2">
      <c r="F29" s="42"/>
    </row>
    <row r="30" spans="4:16" x14ac:dyDescent="0.2">
      <c r="F30" s="50"/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showZeros="0" workbookViewId="0">
      <selection activeCell="G32" sqref="G3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9" t="str">
        <f>Info!$A$1</f>
        <v>Tournament Name Goes Here</v>
      </c>
    </row>
    <row r="2" spans="1:18" x14ac:dyDescent="0.2">
      <c r="B2" s="35" t="s">
        <v>14</v>
      </c>
      <c r="C2" s="40" t="str">
        <f>Info!$A$2</f>
        <v>Date</v>
      </c>
    </row>
    <row r="3" spans="1:18" ht="15.75" x14ac:dyDescent="0.25">
      <c r="B3" s="35" t="s">
        <v>18</v>
      </c>
      <c r="C3" s="41" t="str">
        <f>VLOOKUP($C$5,Info,3,FALSE)</f>
        <v>Age/Division</v>
      </c>
      <c r="D3" s="28"/>
      <c r="O3" s="4"/>
      <c r="R3" s="3" t="s">
        <v>39</v>
      </c>
    </row>
    <row r="4" spans="1:18" ht="15.75" x14ac:dyDescent="0.25">
      <c r="B4" s="4" t="s">
        <v>13</v>
      </c>
      <c r="C4" s="41" t="str">
        <f>VLOOKUP($C$5,Info,2,FALSE)</f>
        <v>Pool D</v>
      </c>
      <c r="D4" s="28"/>
    </row>
    <row r="5" spans="1:18" ht="15.75" x14ac:dyDescent="0.25">
      <c r="B5" s="4" t="s">
        <v>19</v>
      </c>
      <c r="C5" s="35">
        <v>4</v>
      </c>
    </row>
    <row r="6" spans="1:18" x14ac:dyDescent="0.2">
      <c r="Q6" s="1"/>
    </row>
    <row r="7" spans="1:18" x14ac:dyDescent="0.2">
      <c r="F7" s="6" t="s">
        <v>51</v>
      </c>
      <c r="G7" s="7"/>
      <c r="J7" s="6" t="s">
        <v>52</v>
      </c>
      <c r="K7" s="7"/>
    </row>
    <row r="8" spans="1:18" x14ac:dyDescent="0.2">
      <c r="B8" s="11" t="s">
        <v>24</v>
      </c>
      <c r="C8" s="12"/>
      <c r="D8" s="12"/>
      <c r="E8" s="8"/>
      <c r="F8" s="14" t="s">
        <v>25</v>
      </c>
      <c r="G8" s="14" t="s">
        <v>26</v>
      </c>
      <c r="H8" s="14"/>
      <c r="I8" s="14"/>
      <c r="J8" s="14" t="s">
        <v>25</v>
      </c>
      <c r="K8" s="14" t="s">
        <v>26</v>
      </c>
      <c r="L8" s="14"/>
      <c r="M8" s="14"/>
      <c r="N8" s="14" t="s">
        <v>21</v>
      </c>
      <c r="O8" s="14" t="s">
        <v>53</v>
      </c>
      <c r="Q8" s="9" t="s">
        <v>23</v>
      </c>
    </row>
    <row r="9" spans="1:18" ht="15.75" customHeight="1" x14ac:dyDescent="0.2">
      <c r="A9" s="25">
        <v>1</v>
      </c>
      <c r="B9" s="51" t="str">
        <f>VLOOKUP($C$5,Info,5,FALSE)</f>
        <v>Seed #4</v>
      </c>
      <c r="C9" s="52"/>
      <c r="D9" s="53"/>
      <c r="E9" s="17"/>
      <c r="F9" s="18">
        <f>SUM(E22,M22)</f>
        <v>0</v>
      </c>
      <c r="G9" s="18">
        <f>SUM(H22,P22)</f>
        <v>0</v>
      </c>
      <c r="H9" s="18"/>
      <c r="I9" s="18"/>
      <c r="J9" s="18">
        <f>SUM(F22,N22)</f>
        <v>0</v>
      </c>
      <c r="K9" s="18">
        <f>SUM(G22,O22)</f>
        <v>0</v>
      </c>
      <c r="L9" s="18"/>
      <c r="M9" s="18"/>
      <c r="N9" s="26" t="e">
        <f>J9/(J9+K9)</f>
        <v>#DIV/0!</v>
      </c>
      <c r="O9" s="18">
        <f>SUM(F23,N23)</f>
        <v>0</v>
      </c>
      <c r="Q9" s="17"/>
    </row>
    <row r="10" spans="1:18" ht="15.75" customHeight="1" x14ac:dyDescent="0.2">
      <c r="A10" s="25">
        <v>2</v>
      </c>
      <c r="B10" s="51" t="str">
        <f>VLOOKUP($C$5,Info,6,FALSE)</f>
        <v>Seed #5</v>
      </c>
      <c r="C10" s="52"/>
      <c r="D10" s="53"/>
      <c r="E10" s="17"/>
      <c r="F10" s="18">
        <f>SUM(I22,P22)</f>
        <v>0</v>
      </c>
      <c r="G10" s="18">
        <f>SUM(L22,M22)</f>
        <v>0</v>
      </c>
      <c r="H10" s="18"/>
      <c r="I10" s="18"/>
      <c r="J10" s="18">
        <f>SUM(J22,O22)</f>
        <v>0</v>
      </c>
      <c r="K10" s="18">
        <f>SUM(K22,N22)</f>
        <v>0</v>
      </c>
      <c r="L10" s="18"/>
      <c r="M10" s="18"/>
      <c r="N10" s="26" t="e">
        <f>J10/(J10+K10)</f>
        <v>#DIV/0!</v>
      </c>
      <c r="O10" s="18">
        <f>SUM(J23,O23)</f>
        <v>0</v>
      </c>
      <c r="Q10" s="17"/>
    </row>
    <row r="11" spans="1:18" ht="15.75" customHeight="1" x14ac:dyDescent="0.2">
      <c r="A11" s="25">
        <v>3</v>
      </c>
      <c r="B11" s="51" t="str">
        <f>VLOOKUP($C$5,Info,7,FALSE)</f>
        <v>Seed #12</v>
      </c>
      <c r="C11" s="52"/>
      <c r="D11" s="53"/>
      <c r="E11" s="17"/>
      <c r="F11" s="18">
        <f>SUM(H22,L22)</f>
        <v>0</v>
      </c>
      <c r="G11" s="18">
        <f>SUM(E22,I22)</f>
        <v>0</v>
      </c>
      <c r="H11" s="18"/>
      <c r="I11" s="18"/>
      <c r="J11" s="18">
        <f>SUM(G22,K22)</f>
        <v>0</v>
      </c>
      <c r="K11" s="18">
        <f>SUM(F22,J22)</f>
        <v>0</v>
      </c>
      <c r="L11" s="18"/>
      <c r="M11" s="18"/>
      <c r="N11" s="26" t="e">
        <f>J11/(J11+K11)</f>
        <v>#DIV/0!</v>
      </c>
      <c r="O11" s="18">
        <f>SUM(G23,K23)</f>
        <v>0</v>
      </c>
      <c r="Q11" s="17"/>
    </row>
    <row r="15" spans="1:18" x14ac:dyDescent="0.2">
      <c r="F15" s="6" t="s">
        <v>54</v>
      </c>
      <c r="G15" s="7"/>
      <c r="H15" s="8"/>
      <c r="I15" s="8"/>
      <c r="J15" s="6" t="s">
        <v>55</v>
      </c>
      <c r="K15" s="7"/>
      <c r="L15" s="8"/>
      <c r="M15" s="8"/>
      <c r="N15" s="6" t="s">
        <v>56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57</v>
      </c>
      <c r="E17" s="25">
        <f t="shared" ref="E17:E22" si="0">IF(F17&gt;G17,1,0)</f>
        <v>0</v>
      </c>
      <c r="F17" s="18"/>
      <c r="G17" s="18"/>
      <c r="H17" s="18">
        <f t="shared" ref="H17:H22" si="1">IF(G17&gt;F17,1,0)</f>
        <v>0</v>
      </c>
      <c r="I17" s="18">
        <f t="shared" ref="I17:I22" si="2">IF(J17&gt;K17,1,0)</f>
        <v>0</v>
      </c>
      <c r="J17" s="18"/>
      <c r="K17" s="18"/>
      <c r="L17" s="18">
        <f t="shared" ref="L17:L22" si="3">IF(K17&gt;J17,1,0)</f>
        <v>0</v>
      </c>
      <c r="M17" s="18">
        <f t="shared" ref="M17:M22" si="4">IF(N17&gt;O17,1,0)</f>
        <v>0</v>
      </c>
      <c r="N17" s="18"/>
      <c r="O17" s="18"/>
      <c r="P17">
        <f t="shared" ref="P17:P22" si="5">IF(O17&gt;N17,1,0)</f>
        <v>0</v>
      </c>
    </row>
    <row r="18" spans="4:16" x14ac:dyDescent="0.2">
      <c r="D18" s="11" t="s">
        <v>42</v>
      </c>
      <c r="E18" s="25">
        <f t="shared" si="0"/>
        <v>0</v>
      </c>
      <c r="F18" s="18"/>
      <c r="G18" s="18"/>
      <c r="H18" s="18">
        <f t="shared" si="1"/>
        <v>0</v>
      </c>
      <c r="I18" s="18">
        <f t="shared" si="2"/>
        <v>0</v>
      </c>
      <c r="J18" s="18"/>
      <c r="K18" s="18"/>
      <c r="L18" s="18">
        <f t="shared" si="3"/>
        <v>0</v>
      </c>
      <c r="M18" s="18">
        <f t="shared" si="4"/>
        <v>0</v>
      </c>
      <c r="N18" s="18"/>
      <c r="O18" s="18"/>
      <c r="P18">
        <f t="shared" si="5"/>
        <v>0</v>
      </c>
    </row>
    <row r="19" spans="4:16" x14ac:dyDescent="0.2">
      <c r="D19" s="11" t="s">
        <v>43</v>
      </c>
      <c r="E19" s="25">
        <f t="shared" si="0"/>
        <v>0</v>
      </c>
      <c r="F19" s="18"/>
      <c r="G19" s="18"/>
      <c r="H19" s="18">
        <f t="shared" si="1"/>
        <v>0</v>
      </c>
      <c r="I19" s="18">
        <f t="shared" si="2"/>
        <v>0</v>
      </c>
      <c r="J19" s="18"/>
      <c r="K19" s="18"/>
      <c r="L19" s="18">
        <f t="shared" si="3"/>
        <v>0</v>
      </c>
      <c r="M19" s="18">
        <f t="shared" si="4"/>
        <v>0</v>
      </c>
      <c r="N19" s="18"/>
      <c r="O19" s="18"/>
      <c r="P19">
        <f t="shared" si="5"/>
        <v>0</v>
      </c>
    </row>
    <row r="20" spans="4:16" x14ac:dyDescent="0.2">
      <c r="D20" s="11" t="s">
        <v>44</v>
      </c>
      <c r="E20" s="25">
        <f t="shared" si="0"/>
        <v>0</v>
      </c>
      <c r="F20" s="18"/>
      <c r="G20" s="18"/>
      <c r="H20" s="18">
        <f t="shared" si="1"/>
        <v>0</v>
      </c>
      <c r="I20" s="18">
        <f t="shared" si="2"/>
        <v>0</v>
      </c>
      <c r="J20" s="18"/>
      <c r="K20" s="18"/>
      <c r="L20" s="18">
        <f t="shared" si="3"/>
        <v>0</v>
      </c>
      <c r="M20" s="18">
        <f t="shared" si="4"/>
        <v>0</v>
      </c>
      <c r="N20" s="18"/>
      <c r="O20" s="18"/>
      <c r="P20">
        <f t="shared" si="5"/>
        <v>0</v>
      </c>
    </row>
    <row r="21" spans="4:16" x14ac:dyDescent="0.2">
      <c r="D21" s="11" t="s">
        <v>45</v>
      </c>
      <c r="E21" s="25">
        <f t="shared" si="0"/>
        <v>0</v>
      </c>
      <c r="F21" s="18"/>
      <c r="G21" s="18"/>
      <c r="H21" s="18">
        <f t="shared" si="1"/>
        <v>0</v>
      </c>
      <c r="I21" s="18">
        <f t="shared" si="2"/>
        <v>0</v>
      </c>
      <c r="J21" s="18"/>
      <c r="K21" s="18"/>
      <c r="L21" s="18">
        <f t="shared" si="3"/>
        <v>0</v>
      </c>
      <c r="M21" s="18">
        <f t="shared" si="4"/>
        <v>0</v>
      </c>
      <c r="N21" s="18"/>
      <c r="O21" s="18"/>
      <c r="P21">
        <f t="shared" si="5"/>
        <v>0</v>
      </c>
    </row>
    <row r="22" spans="4:16" x14ac:dyDescent="0.2">
      <c r="D22" s="11" t="s">
        <v>46</v>
      </c>
      <c r="E22" s="25">
        <f t="shared" si="0"/>
        <v>0</v>
      </c>
      <c r="F22" s="18">
        <f>SUM(E17:E21)</f>
        <v>0</v>
      </c>
      <c r="G22" s="18">
        <f>SUM(H17:H21)</f>
        <v>0</v>
      </c>
      <c r="H22" s="18">
        <f t="shared" si="1"/>
        <v>0</v>
      </c>
      <c r="I22" s="18">
        <f t="shared" si="2"/>
        <v>0</v>
      </c>
      <c r="J22" s="18">
        <f>SUM(I17:I21)</f>
        <v>0</v>
      </c>
      <c r="K22" s="18">
        <f>SUM(L17:L21)</f>
        <v>0</v>
      </c>
      <c r="L22" s="18">
        <f t="shared" si="3"/>
        <v>0</v>
      </c>
      <c r="M22" s="18">
        <f t="shared" si="4"/>
        <v>0</v>
      </c>
      <c r="N22" s="18">
        <f>SUM(M17:M21)</f>
        <v>0</v>
      </c>
      <c r="O22" s="18">
        <f>SUM(P17:P21)</f>
        <v>0</v>
      </c>
      <c r="P22">
        <f t="shared" si="5"/>
        <v>0</v>
      </c>
    </row>
    <row r="23" spans="4:16" x14ac:dyDescent="0.2">
      <c r="D23" s="11" t="s">
        <v>47</v>
      </c>
      <c r="E23" s="25"/>
      <c r="F23" s="18">
        <f>SUM(F17:F21)-SUM(G17:G21)</f>
        <v>0</v>
      </c>
      <c r="G23" s="18">
        <f>SUM(G17:G21)-SUM(F17:F21)</f>
        <v>0</v>
      </c>
      <c r="H23" s="18"/>
      <c r="I23" s="18"/>
      <c r="J23" s="18">
        <f>SUM(J17:J21)-SUM(K17:K21)</f>
        <v>0</v>
      </c>
      <c r="K23" s="18">
        <f>SUM(K17:K21)-SUM(J17:J21)</f>
        <v>0</v>
      </c>
      <c r="L23" s="18"/>
      <c r="M23" s="18"/>
      <c r="N23" s="18">
        <f>SUM(N17:N21)-SUM(O17:O21)</f>
        <v>0</v>
      </c>
      <c r="O23" s="18">
        <f>SUM(O17:O21)-SUM(N17:N21)</f>
        <v>0</v>
      </c>
    </row>
    <row r="24" spans="4:16" x14ac:dyDescent="0.2">
      <c r="F24" s="11" t="s">
        <v>48</v>
      </c>
      <c r="G24" s="13"/>
      <c r="H24" s="8"/>
      <c r="I24" s="8"/>
      <c r="J24" s="11" t="s">
        <v>49</v>
      </c>
      <c r="K24" s="13"/>
      <c r="L24" s="8"/>
      <c r="M24" s="8"/>
      <c r="N24" s="11" t="s">
        <v>50</v>
      </c>
      <c r="O24" s="13"/>
    </row>
    <row r="26" spans="4:16" x14ac:dyDescent="0.2">
      <c r="F26" s="24" t="s">
        <v>114</v>
      </c>
    </row>
    <row r="27" spans="4:16" x14ac:dyDescent="0.2">
      <c r="F27" s="24" t="s">
        <v>115</v>
      </c>
    </row>
    <row r="28" spans="4:16" x14ac:dyDescent="0.2">
      <c r="F28" s="42" t="s">
        <v>116</v>
      </c>
    </row>
    <row r="30" spans="4:16" x14ac:dyDescent="0.2">
      <c r="F30" s="50"/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zoomScaleNormal="100" workbookViewId="0">
      <selection activeCell="E16" sqref="E16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20.42578125" customWidth="1"/>
  </cols>
  <sheetData>
    <row r="2" spans="1:6" x14ac:dyDescent="0.2">
      <c r="A2" t="s">
        <v>67</v>
      </c>
    </row>
    <row r="4" spans="1:6" x14ac:dyDescent="0.2">
      <c r="A4" s="17"/>
      <c r="B4" s="17" t="s">
        <v>2</v>
      </c>
      <c r="C4" s="17" t="s">
        <v>3</v>
      </c>
      <c r="D4" s="17" t="s">
        <v>4</v>
      </c>
      <c r="E4" s="17"/>
      <c r="F4" s="17" t="s">
        <v>5</v>
      </c>
    </row>
    <row r="5" spans="1:6" ht="18" customHeight="1" x14ac:dyDescent="0.2">
      <c r="A5" s="17" t="s">
        <v>9</v>
      </c>
      <c r="B5" s="17" t="str">
        <f>IF(A!$R$9=1,A!$B$9,IF(A!$R$10=1,A!$B$10,IF(A!$R$11=1,A!$B$11,IF(A!$R$12=1,A!$B$12," "))))</f>
        <v xml:space="preserve"> </v>
      </c>
      <c r="C5" s="17" t="str">
        <f>IF(A!$R$9=2,A!$B$9,IF(A!$R$10=2,A!$B$10,IF(A!$R$11=2,A!$B$11,IF(A!$R$12=2,A!$B$12," "))))</f>
        <v xml:space="preserve"> </v>
      </c>
      <c r="D5" s="17" t="str">
        <f>IF(A!$R$9=3,A!$B$9,IF(A!$R$10=3,A!$B$10,IF(A!$R$11=3,A!$B$11,IF(A!$R$12=3,A!$B$12," "))))</f>
        <v xml:space="preserve"> </v>
      </c>
      <c r="E5" s="17"/>
      <c r="F5" s="17" t="str">
        <f>IF(A!$R$9=4,A!$B$9,IF(A!$R$10=4,A!$B$10,IF(A!$R$11=4,A!$B$11,IF(A!$R$12=4,A!$B$12," "))))</f>
        <v xml:space="preserve"> </v>
      </c>
    </row>
    <row r="6" spans="1:6" ht="18" customHeight="1" x14ac:dyDescent="0.2">
      <c r="A6" s="17" t="s">
        <v>10</v>
      </c>
      <c r="B6" s="17" t="str">
        <f>IF(B!$Q$9=1,B!$B$9,IF(B!$Q$10=1,B!$B$10,IF(B!$Q$11=1,B!$B$11,IF(B!$Q$12=1,B!$B$12," "))))</f>
        <v xml:space="preserve"> </v>
      </c>
      <c r="C6" s="17" t="str">
        <f>IF(B!$Q$9=2,B!$B$9,IF(B!$Q$10=2,B!$B$10,IF(B!$Q$11=2,B!$B$11,IF(B!$Q$12=2,B!$B$12," "))))</f>
        <v xml:space="preserve"> </v>
      </c>
      <c r="D6" s="17" t="str">
        <f>IF(B!$Q$9=3,B!$B$9,IF(B!$Q$10=3,B!$B$10,IF(B!$Q$11=3,B!$B$11,IF(B!$Q$12=3,B!$B$12," "))))</f>
        <v xml:space="preserve"> </v>
      </c>
      <c r="E6" s="17"/>
      <c r="F6" s="17"/>
    </row>
    <row r="7" spans="1:6" ht="18" customHeight="1" x14ac:dyDescent="0.2">
      <c r="A7" s="17" t="s">
        <v>0</v>
      </c>
      <c r="B7" s="17" t="str">
        <f>IF('C'!$Q$9=1,'C'!$B$9,IF('C'!$Q$10=1,'C'!$B$10,IF('C'!$Q$11=1,'C'!$B$11,IF('C'!$Q$12=1,'C'!$B$12," "))))</f>
        <v xml:space="preserve"> </v>
      </c>
      <c r="C7" s="17" t="str">
        <f>IF('C'!$Q$9=2,'C'!$B$9,IF('C'!$Q$10=2,'C'!$B$10,IF('C'!$Q$11=2,'C'!$B$11,IF('C'!$Q$12=2,'C'!$B$12," "))))</f>
        <v xml:space="preserve"> </v>
      </c>
      <c r="D7" s="17" t="str">
        <f>IF('C'!$Q$9=3,'C'!$B$9,IF('C'!$Q$10=3,'C'!$B$10,IF('C'!$Q$11=3,'C'!$B$11,IF('C'!$Q$12=3,'C'!$B$12," "))))</f>
        <v xml:space="preserve"> </v>
      </c>
      <c r="E7" s="17"/>
      <c r="F7" s="17"/>
    </row>
    <row r="8" spans="1:6" ht="18" customHeight="1" x14ac:dyDescent="0.2">
      <c r="A8" s="17" t="s">
        <v>1</v>
      </c>
      <c r="B8" s="17" t="str">
        <f>IF(D!$Q$9=1,D!$B$9,IF(D!$Q$10=1,D!$B$10,IF(D!$Q$11=1,D!$B$11,IF(D!$Q$12=1,D!$B$12," "))))</f>
        <v xml:space="preserve"> </v>
      </c>
      <c r="C8" s="17" t="str">
        <f>IF(D!$Q$9=2,D!$B$9,IF(D!$Q$10=2,D!$B$10,IF(D!$Q$11=2,D!$B$11,IF(D!$Q$12=2,D!$B$12," "))))</f>
        <v xml:space="preserve"> </v>
      </c>
      <c r="D8" s="17" t="str">
        <f>IF(D!$Q$9=3,D!$B$9,IF(D!$Q$10=3,D!$B$10,IF(D!$Q$11=3,D!$B$11,IF(D!$Q$12=3,D!$B$12," "))))</f>
        <v xml:space="preserve"> </v>
      </c>
      <c r="E8" s="17"/>
      <c r="F8" s="17"/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M37"/>
  <sheetViews>
    <sheetView workbookViewId="0">
      <selection activeCell="G39" sqref="G39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2:10" ht="23.25" x14ac:dyDescent="0.35">
      <c r="B1" s="19" t="str">
        <f>Info!$A$1</f>
        <v>Tournament Name Goes Here</v>
      </c>
    </row>
    <row r="2" spans="2:10" x14ac:dyDescent="0.2">
      <c r="B2" s="36" t="s">
        <v>14</v>
      </c>
      <c r="C2" s="27" t="str">
        <f>Info!$A$2</f>
        <v>Date</v>
      </c>
    </row>
    <row r="3" spans="2:10" x14ac:dyDescent="0.2">
      <c r="B3" s="35" t="s">
        <v>15</v>
      </c>
      <c r="C3" s="5" t="str">
        <f>Info!$C$5</f>
        <v>Age/Division</v>
      </c>
    </row>
    <row r="4" spans="2:10" x14ac:dyDescent="0.2">
      <c r="B4" s="36" t="s">
        <v>16</v>
      </c>
      <c r="C4" s="37" t="s">
        <v>11</v>
      </c>
    </row>
    <row r="5" spans="2:10" x14ac:dyDescent="0.2">
      <c r="B5" s="36" t="s">
        <v>17</v>
      </c>
      <c r="C5" s="37" t="s">
        <v>69</v>
      </c>
    </row>
    <row r="7" spans="2:10" ht="13.5" thickBot="1" x14ac:dyDescent="0.25">
      <c r="B7" s="20" t="str">
        <f>Info2!$B$5</f>
        <v xml:space="preserve"> </v>
      </c>
      <c r="C7" s="20"/>
      <c r="D7" s="20"/>
    </row>
    <row r="8" spans="2:10" ht="13.5" thickTop="1" x14ac:dyDescent="0.2">
      <c r="B8" s="24" t="s">
        <v>84</v>
      </c>
      <c r="D8" s="21"/>
    </row>
    <row r="9" spans="2:10" ht="13.5" thickBot="1" x14ac:dyDescent="0.25">
      <c r="B9" s="37" t="s">
        <v>70</v>
      </c>
      <c r="C9" t="s">
        <v>58</v>
      </c>
      <c r="D9" s="22"/>
      <c r="E9" s="20"/>
      <c r="F9" s="20"/>
      <c r="G9" s="20"/>
    </row>
    <row r="10" spans="2:10" ht="13.5" thickTop="1" x14ac:dyDescent="0.2">
      <c r="B10" s="24" t="s">
        <v>107</v>
      </c>
      <c r="D10" s="22"/>
      <c r="G10" s="21"/>
    </row>
    <row r="11" spans="2:10" ht="13.5" thickBot="1" x14ac:dyDescent="0.25">
      <c r="B11" s="20" t="str">
        <f>Info2!$C$6</f>
        <v xml:space="preserve"> </v>
      </c>
      <c r="C11" s="20"/>
      <c r="D11" s="23"/>
      <c r="G11" s="22"/>
    </row>
    <row r="12" spans="2:10" ht="14.25" thickTop="1" thickBot="1" x14ac:dyDescent="0.25">
      <c r="B12" s="24" t="s">
        <v>88</v>
      </c>
      <c r="C12" s="1"/>
      <c r="D12" s="1"/>
      <c r="E12" s="37" t="s">
        <v>70</v>
      </c>
      <c r="F12" s="24" t="s">
        <v>59</v>
      </c>
      <c r="G12" s="22"/>
      <c r="H12" s="20"/>
      <c r="I12" s="20"/>
      <c r="J12" s="20"/>
    </row>
    <row r="13" spans="2:10" ht="13.5" thickTop="1" x14ac:dyDescent="0.2">
      <c r="B13" s="37"/>
      <c r="C13" s="1"/>
      <c r="D13" s="1"/>
      <c r="E13" t="s">
        <v>73</v>
      </c>
      <c r="G13" s="22"/>
      <c r="H13" s="43"/>
      <c r="I13" s="1"/>
      <c r="J13" s="21"/>
    </row>
    <row r="14" spans="2:10" ht="13.5" thickBot="1" x14ac:dyDescent="0.25">
      <c r="B14" s="20" t="str">
        <f>Info2!$B$8</f>
        <v xml:space="preserve"> </v>
      </c>
      <c r="C14" s="20"/>
      <c r="D14" s="20"/>
      <c r="G14" s="22"/>
      <c r="H14" s="1"/>
      <c r="I14" s="1"/>
      <c r="J14" s="22"/>
    </row>
    <row r="15" spans="2:10" ht="13.5" thickTop="1" x14ac:dyDescent="0.2">
      <c r="B15" s="24" t="s">
        <v>85</v>
      </c>
      <c r="D15" s="21"/>
      <c r="G15" s="22"/>
      <c r="J15" s="22"/>
    </row>
    <row r="16" spans="2:10" ht="13.5" thickBot="1" x14ac:dyDescent="0.25">
      <c r="B16" s="24" t="s">
        <v>60</v>
      </c>
      <c r="C16" s="24" t="s">
        <v>58</v>
      </c>
      <c r="D16" s="22"/>
      <c r="E16" s="20"/>
      <c r="F16" s="20"/>
      <c r="G16" s="23"/>
      <c r="J16" s="22"/>
    </row>
    <row r="17" spans="2:13" ht="13.5" thickTop="1" x14ac:dyDescent="0.2">
      <c r="B17" s="24" t="s">
        <v>99</v>
      </c>
      <c r="D17" s="22"/>
      <c r="F17" s="24"/>
      <c r="J17" s="22"/>
    </row>
    <row r="18" spans="2:13" ht="13.5" thickBot="1" x14ac:dyDescent="0.25">
      <c r="B18" s="20" t="str">
        <f>Info2!$C$7</f>
        <v xml:space="preserve"> </v>
      </c>
      <c r="C18" s="20"/>
      <c r="D18" s="23"/>
      <c r="J18" s="22"/>
    </row>
    <row r="19" spans="2:13" ht="14.25" thickTop="1" thickBot="1" x14ac:dyDescent="0.25">
      <c r="B19" s="48" t="s">
        <v>89</v>
      </c>
      <c r="C19" s="38"/>
      <c r="D19" s="1"/>
      <c r="H19" s="24" t="s">
        <v>70</v>
      </c>
      <c r="I19" s="24" t="s">
        <v>61</v>
      </c>
      <c r="J19" s="22"/>
    </row>
    <row r="20" spans="2:13" ht="13.5" thickTop="1" x14ac:dyDescent="0.2">
      <c r="B20" s="1"/>
      <c r="C20" s="1"/>
      <c r="D20" s="1"/>
      <c r="E20" s="1"/>
      <c r="F20" s="1"/>
      <c r="G20" s="1"/>
      <c r="H20" t="s">
        <v>82</v>
      </c>
      <c r="J20" s="22"/>
      <c r="K20" s="44"/>
      <c r="L20" s="38"/>
      <c r="M20" s="38"/>
    </row>
    <row r="21" spans="2:13" ht="13.5" thickBot="1" x14ac:dyDescent="0.25">
      <c r="B21" s="20" t="str">
        <f>Info2!$B$6</f>
        <v xml:space="preserve"> </v>
      </c>
      <c r="C21" s="20"/>
      <c r="D21" s="20"/>
      <c r="H21" s="1" t="s">
        <v>83</v>
      </c>
      <c r="I21" s="1"/>
      <c r="J21" s="22"/>
      <c r="L21" s="24" t="s">
        <v>101</v>
      </c>
    </row>
    <row r="22" spans="2:13" ht="13.5" thickTop="1" x14ac:dyDescent="0.2">
      <c r="B22" s="24" t="s">
        <v>86</v>
      </c>
      <c r="D22" s="21"/>
      <c r="J22" s="22"/>
    </row>
    <row r="23" spans="2:13" ht="13.5" thickBot="1" x14ac:dyDescent="0.25">
      <c r="B23" s="37" t="s">
        <v>71</v>
      </c>
      <c r="C23" t="s">
        <v>58</v>
      </c>
      <c r="D23" s="22"/>
      <c r="E23" s="20"/>
      <c r="F23" s="20"/>
      <c r="G23" s="20"/>
      <c r="J23" s="22"/>
    </row>
    <row r="24" spans="2:13" ht="13.5" thickTop="1" x14ac:dyDescent="0.2">
      <c r="B24" s="24" t="s">
        <v>118</v>
      </c>
      <c r="D24" s="22"/>
      <c r="E24" s="24"/>
      <c r="G24" s="21"/>
      <c r="J24" s="22"/>
    </row>
    <row r="25" spans="2:13" ht="13.5" thickBot="1" x14ac:dyDescent="0.25">
      <c r="B25" s="20" t="str">
        <f>Info2!$C$5</f>
        <v xml:space="preserve"> </v>
      </c>
      <c r="C25" s="20"/>
      <c r="D25" s="23"/>
      <c r="G25" s="22"/>
      <c r="J25" s="22"/>
    </row>
    <row r="26" spans="2:13" ht="14.25" thickTop="1" thickBot="1" x14ac:dyDescent="0.25">
      <c r="B26" s="24" t="s">
        <v>90</v>
      </c>
      <c r="C26" s="1"/>
      <c r="D26" s="1"/>
      <c r="E26" s="37" t="s">
        <v>71</v>
      </c>
      <c r="F26" s="24" t="s">
        <v>59</v>
      </c>
      <c r="G26" s="22"/>
      <c r="H26" s="20"/>
      <c r="I26" s="20"/>
      <c r="J26" s="23"/>
    </row>
    <row r="27" spans="2:13" ht="13.5" thickTop="1" x14ac:dyDescent="0.2">
      <c r="B27" s="37"/>
      <c r="C27" s="1"/>
      <c r="D27" s="1"/>
      <c r="E27" t="s">
        <v>73</v>
      </c>
      <c r="G27" s="22"/>
      <c r="H27" s="43"/>
      <c r="I27" s="1"/>
      <c r="J27" s="1"/>
    </row>
    <row r="28" spans="2:13" ht="13.5" thickBot="1" x14ac:dyDescent="0.25">
      <c r="B28" s="20" t="str">
        <f>Info2!$B$7</f>
        <v xml:space="preserve"> </v>
      </c>
      <c r="C28" s="20"/>
      <c r="D28" s="20"/>
      <c r="G28" s="22"/>
      <c r="H28" s="1"/>
    </row>
    <row r="29" spans="2:13" ht="13.5" thickTop="1" x14ac:dyDescent="0.2">
      <c r="B29" s="24" t="s">
        <v>87</v>
      </c>
      <c r="D29" s="21"/>
      <c r="G29" s="22"/>
    </row>
    <row r="30" spans="2:13" ht="13.5" thickBot="1" x14ac:dyDescent="0.25">
      <c r="B30" s="24" t="s">
        <v>62</v>
      </c>
      <c r="C30" s="24" t="s">
        <v>58</v>
      </c>
      <c r="D30" s="22"/>
      <c r="E30" s="20"/>
      <c r="F30" s="20"/>
      <c r="G30" s="23"/>
    </row>
    <row r="31" spans="2:13" ht="13.5" thickTop="1" x14ac:dyDescent="0.2">
      <c r="B31" s="24" t="s">
        <v>98</v>
      </c>
      <c r="D31" s="22"/>
      <c r="E31" s="24"/>
    </row>
    <row r="32" spans="2:13" ht="13.5" thickBot="1" x14ac:dyDescent="0.25">
      <c r="B32" s="20" t="str">
        <f>Info2!$C$8</f>
        <v xml:space="preserve"> </v>
      </c>
      <c r="C32" s="20"/>
      <c r="D32" s="23"/>
    </row>
    <row r="33" spans="2:10" ht="13.5" thickTop="1" x14ac:dyDescent="0.2">
      <c r="B33" s="48" t="s">
        <v>91</v>
      </c>
      <c r="C33" s="38"/>
      <c r="D33" s="1"/>
    </row>
    <row r="34" spans="2:10" ht="13.5" thickBot="1" x14ac:dyDescent="0.25">
      <c r="B34" s="1"/>
      <c r="C34" s="1"/>
      <c r="D34" s="1"/>
      <c r="E34" s="1"/>
      <c r="F34" s="1"/>
      <c r="G34" s="1"/>
    </row>
    <row r="35" spans="2:10" ht="14.25" thickTop="1" thickBot="1" x14ac:dyDescent="0.25">
      <c r="B35" s="47"/>
      <c r="C35" s="46"/>
      <c r="D35" s="43" t="s">
        <v>97</v>
      </c>
      <c r="E35" s="1"/>
      <c r="F35" s="1"/>
      <c r="G35" s="1"/>
      <c r="H35" s="1"/>
      <c r="I35" s="1"/>
      <c r="J35" s="1"/>
    </row>
    <row r="36" spans="2:10" ht="13.5" thickTop="1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39"/>
  <sheetViews>
    <sheetView zoomScale="90" zoomScaleNormal="90" workbookViewId="0">
      <selection activeCell="I29" sqref="I29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4" ht="23.25" x14ac:dyDescent="0.35">
      <c r="B1" s="19" t="str">
        <f>Info!$A$1</f>
        <v>Tournament Name Goes Here</v>
      </c>
    </row>
    <row r="3" spans="1:14" x14ac:dyDescent="0.2">
      <c r="B3" s="36" t="s">
        <v>14</v>
      </c>
      <c r="C3" s="27" t="str">
        <f>Info!$A$2</f>
        <v>Date</v>
      </c>
    </row>
    <row r="4" spans="1:14" x14ac:dyDescent="0.2">
      <c r="B4" s="35" t="s">
        <v>15</v>
      </c>
      <c r="C4" s="5" t="str">
        <f>Info!$C$5</f>
        <v>Age/Division</v>
      </c>
    </row>
    <row r="5" spans="1:14" x14ac:dyDescent="0.2">
      <c r="B5" s="36" t="s">
        <v>16</v>
      </c>
      <c r="C5" s="24" t="s">
        <v>12</v>
      </c>
    </row>
    <row r="6" spans="1:14" x14ac:dyDescent="0.2">
      <c r="B6" s="36" t="s">
        <v>17</v>
      </c>
      <c r="C6" s="37" t="s">
        <v>72</v>
      </c>
    </row>
    <row r="8" spans="1:14" ht="13.5" thickBot="1" x14ac:dyDescent="0.25">
      <c r="F8" s="20" t="str">
        <f>Info2!$D$5</f>
        <v xml:space="preserve"> </v>
      </c>
      <c r="G8" s="20"/>
      <c r="H8" s="20"/>
    </row>
    <row r="9" spans="1:14" ht="13.5" thickTop="1" x14ac:dyDescent="0.2">
      <c r="F9" s="24" t="s">
        <v>92</v>
      </c>
      <c r="H9" s="21"/>
    </row>
    <row r="10" spans="1:14" ht="13.5" thickBot="1" x14ac:dyDescent="0.25">
      <c r="C10" s="20" t="str">
        <f>Info2!$F$5</f>
        <v xml:space="preserve"> </v>
      </c>
      <c r="D10" s="20"/>
      <c r="E10" s="20"/>
      <c r="F10" s="24" t="s">
        <v>62</v>
      </c>
      <c r="G10" s="24" t="s">
        <v>61</v>
      </c>
      <c r="H10" s="22"/>
      <c r="I10" s="20"/>
      <c r="J10" s="20"/>
      <c r="K10" s="20"/>
    </row>
    <row r="11" spans="1:14" ht="14.25" thickTop="1" thickBot="1" x14ac:dyDescent="0.25">
      <c r="C11" s="45" t="s">
        <v>96</v>
      </c>
      <c r="D11" s="46"/>
      <c r="E11" s="21"/>
      <c r="F11" t="s">
        <v>73</v>
      </c>
      <c r="H11" s="22"/>
      <c r="K11" s="21"/>
    </row>
    <row r="12" spans="1:14" ht="14.25" thickTop="1" thickBot="1" x14ac:dyDescent="0.25">
      <c r="C12" s="24" t="s">
        <v>62</v>
      </c>
      <c r="D12" s="24" t="s">
        <v>59</v>
      </c>
      <c r="E12" s="22"/>
      <c r="F12" s="20"/>
      <c r="G12" s="20"/>
      <c r="H12" s="23"/>
      <c r="K12" s="22"/>
    </row>
    <row r="13" spans="1:14" ht="14.25" thickTop="1" thickBot="1" x14ac:dyDescent="0.25">
      <c r="C13" t="s">
        <v>73</v>
      </c>
      <c r="E13" s="22"/>
      <c r="F13" s="44"/>
      <c r="G13" s="38"/>
      <c r="H13" s="1"/>
      <c r="I13" s="37" t="s">
        <v>62</v>
      </c>
      <c r="J13" s="24" t="s">
        <v>68</v>
      </c>
      <c r="K13" s="22"/>
      <c r="L13" s="20"/>
      <c r="M13" s="20"/>
      <c r="N13" s="20"/>
    </row>
    <row r="14" spans="1:14" ht="14.25" thickTop="1" thickBot="1" x14ac:dyDescent="0.25">
      <c r="C14" s="20" t="str">
        <f>Info2!$D$8</f>
        <v xml:space="preserve"> </v>
      </c>
      <c r="D14" s="20"/>
      <c r="E14" s="23"/>
      <c r="G14" s="1"/>
      <c r="H14" s="1"/>
      <c r="I14" t="s">
        <v>73</v>
      </c>
      <c r="K14" s="22"/>
      <c r="L14" s="43"/>
      <c r="M14" s="1"/>
      <c r="N14" s="38"/>
    </row>
    <row r="15" spans="1:14" ht="14.25" thickTop="1" thickBot="1" x14ac:dyDescent="0.25">
      <c r="A15" s="24" t="s">
        <v>12</v>
      </c>
      <c r="C15" s="45" t="s">
        <v>95</v>
      </c>
      <c r="D15" s="46"/>
      <c r="E15" s="1"/>
      <c r="F15" s="20" t="str">
        <f>Info2!$D$6</f>
        <v xml:space="preserve"> </v>
      </c>
      <c r="G15" s="20"/>
      <c r="H15" s="20"/>
      <c r="K15" s="22"/>
      <c r="L15" s="1"/>
      <c r="M15" s="1"/>
      <c r="N15" s="1"/>
    </row>
    <row r="16" spans="1:14" ht="14.25" thickTop="1" thickBot="1" x14ac:dyDescent="0.25">
      <c r="F16" s="45" t="s">
        <v>93</v>
      </c>
      <c r="G16" s="46"/>
      <c r="H16" s="21"/>
      <c r="K16" s="22"/>
      <c r="N16" s="1"/>
    </row>
    <row r="17" spans="2:14" ht="14.25" thickTop="1" thickBot="1" x14ac:dyDescent="0.25">
      <c r="F17" s="24" t="s">
        <v>60</v>
      </c>
      <c r="G17" s="24" t="s">
        <v>59</v>
      </c>
      <c r="H17" s="22"/>
      <c r="I17" s="20"/>
      <c r="J17" s="20"/>
      <c r="K17" s="23"/>
      <c r="N17" s="1"/>
    </row>
    <row r="18" spans="2:14" ht="13.5" thickTop="1" x14ac:dyDescent="0.2">
      <c r="F18" t="s">
        <v>73</v>
      </c>
      <c r="H18" s="22"/>
      <c r="I18" s="24"/>
      <c r="N18" s="1"/>
    </row>
    <row r="19" spans="2:14" ht="13.5" thickBot="1" x14ac:dyDescent="0.25">
      <c r="F19" s="20" t="str">
        <f>Info2!$D$7</f>
        <v xml:space="preserve"> </v>
      </c>
      <c r="G19" s="20"/>
      <c r="H19" s="23"/>
      <c r="N19" s="1"/>
    </row>
    <row r="20" spans="2:14" ht="14.25" thickTop="1" thickBot="1" x14ac:dyDescent="0.25">
      <c r="F20" s="45" t="s">
        <v>94</v>
      </c>
      <c r="G20" s="46"/>
      <c r="H20" s="1"/>
      <c r="L20" s="37"/>
      <c r="M20" s="37"/>
      <c r="N20" s="1"/>
    </row>
    <row r="21" spans="2:14" ht="14.25" thickTop="1" thickBot="1" x14ac:dyDescent="0.25">
      <c r="B21" s="1"/>
      <c r="C21" s="1"/>
      <c r="D21" s="1"/>
      <c r="E21" s="1"/>
      <c r="F21" s="1"/>
      <c r="G21" s="1"/>
      <c r="J21" s="1"/>
    </row>
    <row r="22" spans="2:14" ht="14.25" thickTop="1" thickBot="1" x14ac:dyDescent="0.25">
      <c r="C22" s="47"/>
      <c r="D22" s="46"/>
      <c r="E22" s="43" t="s">
        <v>100</v>
      </c>
      <c r="K22" s="1"/>
      <c r="L22" s="1"/>
      <c r="M22" s="1"/>
    </row>
    <row r="23" spans="2:14" ht="13.5" thickTop="1" x14ac:dyDescent="0.2">
      <c r="M23" s="1"/>
    </row>
    <row r="24" spans="2:14" x14ac:dyDescent="0.2">
      <c r="D24" s="24"/>
      <c r="H24" s="1"/>
      <c r="I24" s="1"/>
      <c r="J24" s="1"/>
      <c r="M24" s="1"/>
    </row>
    <row r="25" spans="2:14" x14ac:dyDescent="0.2">
      <c r="H25" s="24"/>
      <c r="J25" s="1"/>
    </row>
    <row r="26" spans="2:14" x14ac:dyDescent="0.2">
      <c r="H26" s="37"/>
      <c r="I26" s="37"/>
      <c r="J26" s="1"/>
    </row>
    <row r="27" spans="2:14" x14ac:dyDescent="0.2">
      <c r="J27" s="1"/>
    </row>
    <row r="35" spans="2:10" x14ac:dyDescent="0.2">
      <c r="B35" s="1"/>
      <c r="C35" s="1"/>
      <c r="D35" s="1"/>
      <c r="E35" s="1"/>
      <c r="F35" s="1"/>
      <c r="G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H39" s="1"/>
      <c r="I39" s="1"/>
      <c r="J39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G29" sqref="G29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9" t="str">
        <f>Info!$A$1</f>
        <v>Tournament Name Goes Here</v>
      </c>
    </row>
    <row r="2" spans="1:18" x14ac:dyDescent="0.2">
      <c r="B2" s="35" t="s">
        <v>14</v>
      </c>
      <c r="C2" s="40" t="str">
        <f>Info!$A$2</f>
        <v>Date</v>
      </c>
    </row>
    <row r="3" spans="1:18" ht="15.75" x14ac:dyDescent="0.25">
      <c r="B3" s="35" t="s">
        <v>18</v>
      </c>
      <c r="C3" s="41" t="str">
        <f>VLOOKUP($C$5,Info,3,FALSE)</f>
        <v>Age/Division</v>
      </c>
      <c r="D3" s="28"/>
      <c r="O3" s="4"/>
      <c r="R3" s="3" t="s">
        <v>39</v>
      </c>
    </row>
    <row r="4" spans="1:18" ht="15.75" x14ac:dyDescent="0.25">
      <c r="B4" s="4" t="s">
        <v>13</v>
      </c>
      <c r="C4" s="41" t="str">
        <f>VLOOKUP($C$5,Info,2,FALSE)</f>
        <v>Pool C</v>
      </c>
      <c r="D4" s="28"/>
    </row>
    <row r="5" spans="1:18" ht="15.75" x14ac:dyDescent="0.25">
      <c r="B5" s="4" t="s">
        <v>19</v>
      </c>
      <c r="C5" s="35">
        <v>3</v>
      </c>
    </row>
    <row r="6" spans="1:18" x14ac:dyDescent="0.2">
      <c r="Q6" s="2"/>
    </row>
    <row r="7" spans="1:18" x14ac:dyDescent="0.2">
      <c r="F7" s="6" t="s">
        <v>51</v>
      </c>
      <c r="G7" s="7"/>
      <c r="J7" s="6" t="s">
        <v>52</v>
      </c>
      <c r="K7" s="7"/>
    </row>
    <row r="8" spans="1:18" x14ac:dyDescent="0.2">
      <c r="B8" s="11" t="s">
        <v>24</v>
      </c>
      <c r="C8" s="12"/>
      <c r="D8" s="12"/>
      <c r="E8" s="8"/>
      <c r="F8" s="14" t="s">
        <v>25</v>
      </c>
      <c r="G8" s="14" t="s">
        <v>26</v>
      </c>
      <c r="H8" s="14"/>
      <c r="I8" s="14"/>
      <c r="J8" s="14" t="s">
        <v>25</v>
      </c>
      <c r="K8" s="14" t="s">
        <v>26</v>
      </c>
      <c r="L8" s="14"/>
      <c r="M8" s="14"/>
      <c r="N8" s="14" t="s">
        <v>21</v>
      </c>
      <c r="O8" s="14" t="s">
        <v>53</v>
      </c>
      <c r="Q8" s="9" t="s">
        <v>23</v>
      </c>
    </row>
    <row r="9" spans="1:18" ht="15.75" customHeight="1" x14ac:dyDescent="0.2">
      <c r="A9" s="25">
        <v>1</v>
      </c>
      <c r="B9" s="51" t="e">
        <f>VLOOKUP($R$3,Info,5,FALSE)</f>
        <v>#N/A</v>
      </c>
      <c r="C9" s="52"/>
      <c r="D9" s="53"/>
      <c r="E9" s="17"/>
      <c r="F9" s="18">
        <f>SUM(E22,M22)</f>
        <v>0</v>
      </c>
      <c r="G9" s="18">
        <f>SUM(H22,P22)</f>
        <v>0</v>
      </c>
      <c r="H9" s="18"/>
      <c r="I9" s="18"/>
      <c r="J9" s="18">
        <f>SUM(F22,N22)</f>
        <v>0</v>
      </c>
      <c r="K9" s="18">
        <f>SUM(G22,O22)</f>
        <v>0</v>
      </c>
      <c r="L9" s="18"/>
      <c r="M9" s="18"/>
      <c r="N9" s="26" t="e">
        <f>J9/(J9+K9)</f>
        <v>#DIV/0!</v>
      </c>
      <c r="O9" s="18">
        <f>SUM(F23,N23)</f>
        <v>0</v>
      </c>
      <c r="Q9" s="17"/>
    </row>
    <row r="10" spans="1:18" ht="15.75" customHeight="1" x14ac:dyDescent="0.2">
      <c r="A10" s="25">
        <v>2</v>
      </c>
      <c r="B10" s="51" t="e">
        <f>VLOOKUP($R$3,Info,6,FALSE)</f>
        <v>#N/A</v>
      </c>
      <c r="C10" s="52"/>
      <c r="D10" s="53"/>
      <c r="E10" s="17"/>
      <c r="F10" s="18">
        <f>SUM(I22,P22)</f>
        <v>0</v>
      </c>
      <c r="G10" s="18">
        <f>SUM(L22,M22)</f>
        <v>0</v>
      </c>
      <c r="H10" s="18"/>
      <c r="I10" s="18"/>
      <c r="J10" s="18">
        <f>SUM(J22,O22)</f>
        <v>0</v>
      </c>
      <c r="K10" s="18">
        <f>SUM(K22,N22)</f>
        <v>0</v>
      </c>
      <c r="L10" s="18"/>
      <c r="M10" s="18"/>
      <c r="N10" s="26" t="e">
        <f>J10/(J10+K10)</f>
        <v>#DIV/0!</v>
      </c>
      <c r="O10" s="18">
        <f>SUM(J23,O23)</f>
        <v>0</v>
      </c>
      <c r="Q10" s="17"/>
    </row>
    <row r="11" spans="1:18" ht="15.75" customHeight="1" x14ac:dyDescent="0.2">
      <c r="A11" s="25">
        <v>3</v>
      </c>
      <c r="B11" s="51" t="e">
        <f>VLOOKUP($R$3,Info,7,FALSE)</f>
        <v>#N/A</v>
      </c>
      <c r="C11" s="52"/>
      <c r="D11" s="53"/>
      <c r="E11" s="17"/>
      <c r="F11" s="18">
        <f>SUM(H22,L22)</f>
        <v>0</v>
      </c>
      <c r="G11" s="18">
        <f>SUM(E22,I22)</f>
        <v>0</v>
      </c>
      <c r="H11" s="18"/>
      <c r="I11" s="18"/>
      <c r="J11" s="18">
        <f>SUM(G22,K22)</f>
        <v>0</v>
      </c>
      <c r="K11" s="18">
        <f>SUM(F22,J22)</f>
        <v>0</v>
      </c>
      <c r="L11" s="18"/>
      <c r="M11" s="18"/>
      <c r="N11" s="26" t="e">
        <f>J11/(J11+K11)</f>
        <v>#DIV/0!</v>
      </c>
      <c r="O11" s="18">
        <f>SUM(G23,K23)</f>
        <v>0</v>
      </c>
      <c r="Q11" s="17"/>
    </row>
    <row r="15" spans="1:18" x14ac:dyDescent="0.2">
      <c r="F15" s="6" t="s">
        <v>54</v>
      </c>
      <c r="G15" s="7"/>
      <c r="H15" s="8"/>
      <c r="I15" s="8"/>
      <c r="J15" s="6" t="s">
        <v>55</v>
      </c>
      <c r="K15" s="7"/>
      <c r="L15" s="8"/>
      <c r="M15" s="8"/>
      <c r="N15" s="6" t="s">
        <v>56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57</v>
      </c>
      <c r="E17" s="25">
        <f t="shared" ref="E17:E22" si="0">IF(F17&gt;G17,1,0)</f>
        <v>0</v>
      </c>
      <c r="F17" s="18"/>
      <c r="G17" s="18"/>
      <c r="H17" s="18">
        <f t="shared" ref="H17:H22" si="1">IF(G17&gt;F17,1,0)</f>
        <v>0</v>
      </c>
      <c r="I17" s="18">
        <f t="shared" ref="I17:I22" si="2">IF(J17&gt;K17,1,0)</f>
        <v>0</v>
      </c>
      <c r="J17" s="18"/>
      <c r="K17" s="18"/>
      <c r="L17" s="18">
        <f t="shared" ref="L17:L22" si="3">IF(K17&gt;J17,1,0)</f>
        <v>0</v>
      </c>
      <c r="M17" s="18">
        <f t="shared" ref="M17:M22" si="4">IF(N17&gt;O17,1,0)</f>
        <v>0</v>
      </c>
      <c r="N17" s="18"/>
      <c r="O17" s="18"/>
      <c r="P17">
        <f t="shared" ref="P17:P22" si="5">IF(O17&gt;N17,1,0)</f>
        <v>0</v>
      </c>
    </row>
    <row r="18" spans="4:16" x14ac:dyDescent="0.2">
      <c r="D18" s="11" t="s">
        <v>42</v>
      </c>
      <c r="E18" s="25">
        <f t="shared" si="0"/>
        <v>0</v>
      </c>
      <c r="F18" s="18"/>
      <c r="G18" s="18"/>
      <c r="H18" s="18">
        <f t="shared" si="1"/>
        <v>0</v>
      </c>
      <c r="I18" s="18">
        <f t="shared" si="2"/>
        <v>0</v>
      </c>
      <c r="J18" s="18"/>
      <c r="K18" s="18"/>
      <c r="L18" s="18">
        <f t="shared" si="3"/>
        <v>0</v>
      </c>
      <c r="M18" s="18">
        <f t="shared" si="4"/>
        <v>0</v>
      </c>
      <c r="N18" s="18"/>
      <c r="O18" s="18"/>
      <c r="P18">
        <f t="shared" si="5"/>
        <v>0</v>
      </c>
    </row>
    <row r="19" spans="4:16" x14ac:dyDescent="0.2">
      <c r="D19" s="11" t="s">
        <v>43</v>
      </c>
      <c r="E19" s="25">
        <f t="shared" si="0"/>
        <v>0</v>
      </c>
      <c r="F19" s="18"/>
      <c r="G19" s="18"/>
      <c r="H19" s="18">
        <f t="shared" si="1"/>
        <v>0</v>
      </c>
      <c r="I19" s="18">
        <f t="shared" si="2"/>
        <v>0</v>
      </c>
      <c r="J19" s="18"/>
      <c r="K19" s="18"/>
      <c r="L19" s="18">
        <f t="shared" si="3"/>
        <v>0</v>
      </c>
      <c r="M19" s="18">
        <f t="shared" si="4"/>
        <v>0</v>
      </c>
      <c r="N19" s="18"/>
      <c r="O19" s="18"/>
      <c r="P19">
        <f t="shared" si="5"/>
        <v>0</v>
      </c>
    </row>
    <row r="20" spans="4:16" x14ac:dyDescent="0.2">
      <c r="D20" s="11" t="s">
        <v>44</v>
      </c>
      <c r="E20" s="25">
        <f t="shared" si="0"/>
        <v>0</v>
      </c>
      <c r="F20" s="18"/>
      <c r="G20" s="18"/>
      <c r="H20" s="18">
        <f t="shared" si="1"/>
        <v>0</v>
      </c>
      <c r="I20" s="18">
        <f t="shared" si="2"/>
        <v>0</v>
      </c>
      <c r="J20" s="18"/>
      <c r="K20" s="18"/>
      <c r="L20" s="18">
        <f t="shared" si="3"/>
        <v>0</v>
      </c>
      <c r="M20" s="18">
        <f t="shared" si="4"/>
        <v>0</v>
      </c>
      <c r="N20" s="18"/>
      <c r="O20" s="18"/>
      <c r="P20">
        <f t="shared" si="5"/>
        <v>0</v>
      </c>
    </row>
    <row r="21" spans="4:16" x14ac:dyDescent="0.2">
      <c r="D21" s="11" t="s">
        <v>45</v>
      </c>
      <c r="E21" s="25">
        <f t="shared" si="0"/>
        <v>0</v>
      </c>
      <c r="F21" s="18"/>
      <c r="G21" s="18"/>
      <c r="H21" s="18">
        <f t="shared" si="1"/>
        <v>0</v>
      </c>
      <c r="I21" s="18">
        <f t="shared" si="2"/>
        <v>0</v>
      </c>
      <c r="J21" s="18"/>
      <c r="K21" s="18"/>
      <c r="L21" s="18">
        <f t="shared" si="3"/>
        <v>0</v>
      </c>
      <c r="M21" s="18">
        <f t="shared" si="4"/>
        <v>0</v>
      </c>
      <c r="N21" s="18"/>
      <c r="O21" s="18"/>
      <c r="P21">
        <f t="shared" si="5"/>
        <v>0</v>
      </c>
    </row>
    <row r="22" spans="4:16" x14ac:dyDescent="0.2">
      <c r="D22" s="11" t="s">
        <v>46</v>
      </c>
      <c r="E22" s="25">
        <f t="shared" si="0"/>
        <v>0</v>
      </c>
      <c r="F22" s="18">
        <f>SUM(E17:E21)</f>
        <v>0</v>
      </c>
      <c r="G22" s="18">
        <f>SUM(H17:H21)</f>
        <v>0</v>
      </c>
      <c r="H22" s="18">
        <f t="shared" si="1"/>
        <v>0</v>
      </c>
      <c r="I22" s="18">
        <f t="shared" si="2"/>
        <v>0</v>
      </c>
      <c r="J22" s="18">
        <f>SUM(I17:I21)</f>
        <v>0</v>
      </c>
      <c r="K22" s="18">
        <f>SUM(L17:L21)</f>
        <v>0</v>
      </c>
      <c r="L22" s="18">
        <f t="shared" si="3"/>
        <v>0</v>
      </c>
      <c r="M22" s="18">
        <f t="shared" si="4"/>
        <v>0</v>
      </c>
      <c r="N22" s="18">
        <f>SUM(M17:M21)</f>
        <v>0</v>
      </c>
      <c r="O22" s="18">
        <f>SUM(P17:P21)</f>
        <v>0</v>
      </c>
      <c r="P22">
        <f t="shared" si="5"/>
        <v>0</v>
      </c>
    </row>
    <row r="23" spans="4:16" x14ac:dyDescent="0.2">
      <c r="D23" s="11" t="s">
        <v>47</v>
      </c>
      <c r="E23" s="25"/>
      <c r="F23" s="18">
        <f>SUM(F17:F21)-SUM(G17:G21)</f>
        <v>0</v>
      </c>
      <c r="G23" s="18">
        <f>SUM(G17:G21)-SUM(F17:F21)</f>
        <v>0</v>
      </c>
      <c r="H23" s="18"/>
      <c r="I23" s="18"/>
      <c r="J23" s="18">
        <f>SUM(J17:J21)-SUM(K17:K21)</f>
        <v>0</v>
      </c>
      <c r="K23" s="18">
        <f>SUM(K17:K21)-SUM(J17:J21)</f>
        <v>0</v>
      </c>
      <c r="L23" s="18"/>
      <c r="M23" s="18"/>
      <c r="N23" s="18">
        <f>SUM(N17:N21)-SUM(O17:O21)</f>
        <v>0</v>
      </c>
      <c r="O23" s="18">
        <f>SUM(O17:O21)-SUM(N17:N21)</f>
        <v>0</v>
      </c>
    </row>
    <row r="24" spans="4:16" x14ac:dyDescent="0.2">
      <c r="F24" s="11" t="s">
        <v>48</v>
      </c>
      <c r="G24" s="13"/>
      <c r="H24" s="8"/>
      <c r="I24" s="8"/>
      <c r="J24" s="11" t="s">
        <v>49</v>
      </c>
      <c r="K24" s="13"/>
      <c r="L24" s="8"/>
      <c r="M24" s="8"/>
      <c r="N24" s="11" t="s">
        <v>50</v>
      </c>
      <c r="O24" s="13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A</vt:lpstr>
      <vt:lpstr>B</vt:lpstr>
      <vt:lpstr>C</vt:lpstr>
      <vt:lpstr>D</vt:lpstr>
      <vt:lpstr>Info2</vt:lpstr>
      <vt:lpstr>Gold</vt:lpstr>
      <vt:lpstr>Silver</vt:lpstr>
      <vt:lpstr>3 Team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2011-03-08T12:28:43Z</cp:lastPrinted>
  <dcterms:created xsi:type="dcterms:W3CDTF">2004-04-30T01:29:35Z</dcterms:created>
  <dcterms:modified xsi:type="dcterms:W3CDTF">2015-04-25T13:29:10Z</dcterms:modified>
</cp:coreProperties>
</file>