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40" yWindow="420" windowWidth="15480" windowHeight="11520" tabRatio="860"/>
  </bookViews>
  <sheets>
    <sheet name="Info" sheetId="1" r:id="rId1"/>
    <sheet name="A B" sheetId="2" r:id="rId2"/>
    <sheet name="13N B" sheetId="91" state="hidden" r:id="rId3"/>
    <sheet name="Info2" sheetId="81" r:id="rId4"/>
    <sheet name="8OAA1" sheetId="8" state="hidden" r:id="rId5"/>
    <sheet name="8OBB2" sheetId="9" state="hidden" r:id="rId6"/>
    <sheet name="8Oaa3" sheetId="17" state="hidden" r:id="rId7"/>
    <sheet name="Info3" sheetId="82" state="hidden" r:id="rId8"/>
    <sheet name="Brackets" sheetId="92" r:id="rId9"/>
    <sheet name="Sheet11" sheetId="47" r:id="rId10"/>
  </sheets>
  <definedNames>
    <definedName name="Info">Info!$A$5:$J$17</definedName>
    <definedName name="_xlnm.Print_Area" localSheetId="8">Brackets!$A$1:$N$54</definedName>
  </definedNames>
  <calcPr calcId="145621"/>
</workbook>
</file>

<file path=xl/calcChain.xml><?xml version="1.0" encoding="utf-8"?>
<calcChain xmlns="http://schemas.openxmlformats.org/spreadsheetml/2006/main">
  <c r="F40" i="92" l="1"/>
  <c r="C45" i="92"/>
  <c r="F26" i="92"/>
  <c r="C31" i="92"/>
  <c r="C16" i="92"/>
  <c r="C24" i="92"/>
  <c r="F12" i="92"/>
  <c r="C8" i="92"/>
  <c r="G6" i="81"/>
  <c r="B11" i="17" s="1"/>
  <c r="AE13" i="2"/>
  <c r="F6" i="81"/>
  <c r="B10" i="17" s="1"/>
  <c r="AE12" i="2"/>
  <c r="E6" i="81"/>
  <c r="B12" i="9" s="1"/>
  <c r="AE11" i="2"/>
  <c r="D6" i="81"/>
  <c r="B28" i="92" s="1"/>
  <c r="AE10" i="2"/>
  <c r="C6" i="81"/>
  <c r="B10" i="92" s="1"/>
  <c r="AE9" i="2"/>
  <c r="B6" i="81"/>
  <c r="B9" i="9" s="1"/>
  <c r="AR49" i="2"/>
  <c r="AQ49" i="2"/>
  <c r="AN49" i="2"/>
  <c r="AM49" i="2"/>
  <c r="AJ49" i="2"/>
  <c r="AI49" i="2"/>
  <c r="AS47" i="2"/>
  <c r="AP47" i="2"/>
  <c r="AQ48" i="2"/>
  <c r="AO47" i="2"/>
  <c r="AL47" i="2"/>
  <c r="AK47" i="2"/>
  <c r="AH47" i="2"/>
  <c r="AS46" i="2"/>
  <c r="AP46" i="2"/>
  <c r="AO46" i="2"/>
  <c r="AL46" i="2"/>
  <c r="AK46" i="2"/>
  <c r="AH46" i="2"/>
  <c r="AS45" i="2"/>
  <c r="AP45" i="2"/>
  <c r="AO45" i="2"/>
  <c r="AL45" i="2"/>
  <c r="AK45" i="2"/>
  <c r="AH45" i="2"/>
  <c r="AS44" i="2"/>
  <c r="AP44" i="2"/>
  <c r="AO44" i="2"/>
  <c r="AN48" i="2"/>
  <c r="AO49" i="2"/>
  <c r="AL44" i="2"/>
  <c r="AK44" i="2"/>
  <c r="AJ48" i="2"/>
  <c r="AK49" i="2"/>
  <c r="AH44" i="2"/>
  <c r="AS43" i="2"/>
  <c r="AR48" i="2"/>
  <c r="AP43" i="2"/>
  <c r="AO43" i="2"/>
  <c r="AL43" i="2"/>
  <c r="AM48" i="2"/>
  <c r="AL49" i="2"/>
  <c r="AK43" i="2"/>
  <c r="AH43" i="2"/>
  <c r="AI48" i="2"/>
  <c r="AH49" i="2"/>
  <c r="BD37" i="2"/>
  <c r="BC37" i="2"/>
  <c r="AZ37" i="2"/>
  <c r="AY37" i="2"/>
  <c r="AV37" i="2"/>
  <c r="AU37" i="2"/>
  <c r="AR37" i="2"/>
  <c r="AQ37" i="2"/>
  <c r="AN37" i="2"/>
  <c r="AM37" i="2"/>
  <c r="AJ37" i="2"/>
  <c r="AI37" i="2"/>
  <c r="BE35" i="2"/>
  <c r="BB35" i="2"/>
  <c r="BA35" i="2"/>
  <c r="AX35" i="2"/>
  <c r="AW35" i="2"/>
  <c r="AT35" i="2"/>
  <c r="AS35" i="2"/>
  <c r="AP35" i="2"/>
  <c r="AO35" i="2"/>
  <c r="AL35" i="2"/>
  <c r="AK35" i="2"/>
  <c r="AH35" i="2"/>
  <c r="BE34" i="2"/>
  <c r="BB34" i="2"/>
  <c r="BA34" i="2"/>
  <c r="AZ36" i="2"/>
  <c r="AX34" i="2"/>
  <c r="AY36" i="2"/>
  <c r="AX37" i="2"/>
  <c r="AW34" i="2"/>
  <c r="AT34" i="2"/>
  <c r="AS34" i="2"/>
  <c r="AR36" i="2"/>
  <c r="AP34" i="2"/>
  <c r="AQ36" i="2"/>
  <c r="AP37" i="2"/>
  <c r="AO34" i="2"/>
  <c r="AL34" i="2"/>
  <c r="AK34" i="2"/>
  <c r="AJ36" i="2"/>
  <c r="AH34" i="2"/>
  <c r="AI36" i="2"/>
  <c r="AH37" i="2"/>
  <c r="BE33" i="2"/>
  <c r="BB33" i="2"/>
  <c r="BA33" i="2"/>
  <c r="AX33" i="2"/>
  <c r="AW33" i="2"/>
  <c r="AT33" i="2"/>
  <c r="AS33" i="2"/>
  <c r="AP33" i="2"/>
  <c r="AO33" i="2"/>
  <c r="AL33" i="2"/>
  <c r="AK33" i="2"/>
  <c r="AH33" i="2"/>
  <c r="BE32" i="2"/>
  <c r="BB32" i="2"/>
  <c r="BA32" i="2"/>
  <c r="AX32" i="2"/>
  <c r="AW32" i="2"/>
  <c r="AT32" i="2"/>
  <c r="AS32" i="2"/>
  <c r="AP32" i="2"/>
  <c r="AO32" i="2"/>
  <c r="AL32" i="2"/>
  <c r="AK32" i="2"/>
  <c r="AH32" i="2"/>
  <c r="BE31" i="2"/>
  <c r="BD36" i="2"/>
  <c r="BE37" i="2"/>
  <c r="BB31" i="2"/>
  <c r="BC36" i="2"/>
  <c r="BA31" i="2"/>
  <c r="AX31" i="2"/>
  <c r="AW31" i="2"/>
  <c r="AV36" i="2"/>
  <c r="AT31" i="2"/>
  <c r="AU36" i="2"/>
  <c r="AW37" i="2"/>
  <c r="AT37" i="2"/>
  <c r="AS31" i="2"/>
  <c r="AP31" i="2"/>
  <c r="AO31" i="2"/>
  <c r="AN36" i="2"/>
  <c r="AO37" i="2"/>
  <c r="AL31" i="2"/>
  <c r="AK31" i="2"/>
  <c r="AH31" i="2"/>
  <c r="BD25" i="2"/>
  <c r="BC25" i="2"/>
  <c r="AZ25" i="2"/>
  <c r="AY25" i="2"/>
  <c r="AV25" i="2"/>
  <c r="AU25" i="2"/>
  <c r="AR25" i="2"/>
  <c r="AQ25" i="2"/>
  <c r="AN25" i="2"/>
  <c r="AM25" i="2"/>
  <c r="AJ25" i="2"/>
  <c r="AI25" i="2"/>
  <c r="BE23" i="2"/>
  <c r="BB23" i="2"/>
  <c r="BA23" i="2"/>
  <c r="AX23" i="2"/>
  <c r="AW23" i="2"/>
  <c r="AT23" i="2"/>
  <c r="AS23" i="2"/>
  <c r="AP23" i="2"/>
  <c r="AO23" i="2"/>
  <c r="AL23" i="2"/>
  <c r="AK23" i="2"/>
  <c r="AH23" i="2"/>
  <c r="BE22" i="2"/>
  <c r="BB22" i="2"/>
  <c r="BA22" i="2"/>
  <c r="AX22" i="2"/>
  <c r="AY24" i="2"/>
  <c r="AX25" i="2"/>
  <c r="AW22" i="2"/>
  <c r="AT22" i="2"/>
  <c r="AS22" i="2"/>
  <c r="AP22" i="2"/>
  <c r="AQ24" i="2"/>
  <c r="AP25" i="2"/>
  <c r="AO22" i="2"/>
  <c r="AL22" i="2"/>
  <c r="AK22" i="2"/>
  <c r="AH22" i="2"/>
  <c r="AI24" i="2"/>
  <c r="AH25" i="2"/>
  <c r="BE21" i="2"/>
  <c r="BB21" i="2"/>
  <c r="BA21" i="2"/>
  <c r="AX21" i="2"/>
  <c r="AW21" i="2"/>
  <c r="AT21" i="2"/>
  <c r="AS21" i="2"/>
  <c r="AP21" i="2"/>
  <c r="AO21" i="2"/>
  <c r="AL21" i="2"/>
  <c r="AK21" i="2"/>
  <c r="AH21" i="2"/>
  <c r="BE20" i="2"/>
  <c r="BB20" i="2"/>
  <c r="BA20" i="2"/>
  <c r="AZ24" i="2"/>
  <c r="BA25" i="2"/>
  <c r="AX20" i="2"/>
  <c r="AW20" i="2"/>
  <c r="AT20" i="2"/>
  <c r="AS20" i="2"/>
  <c r="AP20" i="2"/>
  <c r="AO20" i="2"/>
  <c r="AN24" i="2"/>
  <c r="AL20" i="2"/>
  <c r="AK20" i="2"/>
  <c r="AH20" i="2"/>
  <c r="BE19" i="2"/>
  <c r="BD24" i="2"/>
  <c r="BE25" i="2"/>
  <c r="BB19" i="2"/>
  <c r="BC24" i="2"/>
  <c r="BA19" i="2"/>
  <c r="AX19" i="2"/>
  <c r="AW19" i="2"/>
  <c r="AV24" i="2"/>
  <c r="AT25" i="2"/>
  <c r="AT19" i="2"/>
  <c r="AU24" i="2"/>
  <c r="AS19" i="2"/>
  <c r="AR24" i="2"/>
  <c r="AP19" i="2"/>
  <c r="AO19" i="2"/>
  <c r="AL19" i="2"/>
  <c r="AM24" i="2"/>
  <c r="AL25" i="2"/>
  <c r="AK19" i="2"/>
  <c r="AJ24" i="2"/>
  <c r="AH19" i="2"/>
  <c r="AQ13" i="2"/>
  <c r="AQ12" i="2"/>
  <c r="AQ11" i="2"/>
  <c r="AQ10" i="2"/>
  <c r="AQ9" i="2"/>
  <c r="AF3" i="2"/>
  <c r="AF2" i="2"/>
  <c r="AE1" i="2"/>
  <c r="AA49" i="2"/>
  <c r="Z49" i="2"/>
  <c r="W49" i="2"/>
  <c r="V49" i="2"/>
  <c r="S49" i="2"/>
  <c r="R49" i="2"/>
  <c r="AA48" i="2"/>
  <c r="R48" i="2"/>
  <c r="Y47" i="2"/>
  <c r="X47" i="2"/>
  <c r="U47" i="2"/>
  <c r="T47" i="2"/>
  <c r="Y46" i="2"/>
  <c r="X46" i="2"/>
  <c r="W48" i="2"/>
  <c r="X49" i="2"/>
  <c r="U46" i="2"/>
  <c r="T46" i="2"/>
  <c r="Y45" i="2"/>
  <c r="X45" i="2"/>
  <c r="U45" i="2"/>
  <c r="T45" i="2"/>
  <c r="Y44" i="2"/>
  <c r="X44" i="2"/>
  <c r="U44" i="2"/>
  <c r="T44" i="2"/>
  <c r="Y43" i="2"/>
  <c r="Z48" i="2"/>
  <c r="Y49" i="2"/>
  <c r="X43" i="2"/>
  <c r="U43" i="2"/>
  <c r="V48" i="2"/>
  <c r="U49" i="2"/>
  <c r="T43" i="2"/>
  <c r="S48" i="2"/>
  <c r="T49" i="2"/>
  <c r="P19" i="91"/>
  <c r="P20" i="91"/>
  <c r="O24" i="91"/>
  <c r="AB19" i="91"/>
  <c r="AB20" i="91"/>
  <c r="AA24" i="91"/>
  <c r="E31" i="91"/>
  <c r="E32" i="91"/>
  <c r="F36" i="91"/>
  <c r="U31" i="91"/>
  <c r="U32" i="91"/>
  <c r="V36" i="91"/>
  <c r="L43" i="91"/>
  <c r="L44" i="91"/>
  <c r="L45" i="91"/>
  <c r="K48" i="91"/>
  <c r="I19" i="2"/>
  <c r="I20" i="2"/>
  <c r="J24" i="2"/>
  <c r="I25" i="2"/>
  <c r="L19" i="2"/>
  <c r="L20" i="2"/>
  <c r="Q19" i="2"/>
  <c r="Q20" i="2"/>
  <c r="T19" i="2"/>
  <c r="T20" i="2"/>
  <c r="L31" i="2"/>
  <c r="L32" i="2"/>
  <c r="I31" i="2"/>
  <c r="I32" i="2"/>
  <c r="AB31" i="2"/>
  <c r="AB32" i="2"/>
  <c r="AB33" i="2"/>
  <c r="Y31" i="2"/>
  <c r="Y32" i="2"/>
  <c r="Y33" i="2"/>
  <c r="I43" i="2"/>
  <c r="I44" i="2"/>
  <c r="L43" i="2"/>
  <c r="L44" i="2"/>
  <c r="Y31" i="91"/>
  <c r="Y32" i="91"/>
  <c r="Z36" i="91"/>
  <c r="AB31" i="91"/>
  <c r="AB32" i="91"/>
  <c r="AA36" i="91"/>
  <c r="Y37" i="91"/>
  <c r="I43" i="91"/>
  <c r="I44" i="91"/>
  <c r="I45" i="91"/>
  <c r="J48" i="91"/>
  <c r="L49" i="91"/>
  <c r="L19" i="91"/>
  <c r="L20" i="91"/>
  <c r="K24" i="91"/>
  <c r="I19" i="91"/>
  <c r="I20" i="91"/>
  <c r="J24" i="91"/>
  <c r="L25" i="91"/>
  <c r="T19" i="91"/>
  <c r="T20" i="91"/>
  <c r="T21" i="91"/>
  <c r="S24" i="91"/>
  <c r="Q19" i="91"/>
  <c r="Q20" i="91"/>
  <c r="Q21" i="91"/>
  <c r="R24" i="91"/>
  <c r="T25" i="91"/>
  <c r="I31" i="91"/>
  <c r="I32" i="91"/>
  <c r="I33" i="91"/>
  <c r="J36" i="91"/>
  <c r="L31" i="91"/>
  <c r="L32" i="91"/>
  <c r="L33" i="91"/>
  <c r="K36" i="91"/>
  <c r="I37" i="91"/>
  <c r="U19" i="2"/>
  <c r="U20" i="2"/>
  <c r="Q31" i="2"/>
  <c r="Q32" i="2"/>
  <c r="P43" i="2"/>
  <c r="P44" i="2"/>
  <c r="M19" i="2"/>
  <c r="N24" i="2"/>
  <c r="M25" i="2"/>
  <c r="M20" i="2"/>
  <c r="E3" i="92"/>
  <c r="B14" i="2"/>
  <c r="G5" i="81"/>
  <c r="B46" i="92" s="1"/>
  <c r="B13" i="2"/>
  <c r="F5" i="81"/>
  <c r="E37" i="92" s="1"/>
  <c r="B14" i="91"/>
  <c r="B10" i="91"/>
  <c r="B13" i="91"/>
  <c r="B10" i="2"/>
  <c r="B12" i="2"/>
  <c r="E5" i="81"/>
  <c r="B12" i="8" s="1"/>
  <c r="B12" i="91"/>
  <c r="B11" i="91"/>
  <c r="B11" i="2"/>
  <c r="D5" i="81"/>
  <c r="B11" i="9" s="1"/>
  <c r="B9" i="91"/>
  <c r="B9" i="2"/>
  <c r="B5" i="81"/>
  <c r="B6" i="92" s="1"/>
  <c r="P45" i="2"/>
  <c r="P46" i="2"/>
  <c r="P47" i="2"/>
  <c r="Y19" i="91"/>
  <c r="Y20" i="91"/>
  <c r="M31" i="91"/>
  <c r="M32" i="91"/>
  <c r="M43" i="91"/>
  <c r="M44" i="91"/>
  <c r="M45" i="91"/>
  <c r="U19" i="91"/>
  <c r="U20" i="91"/>
  <c r="U21" i="91"/>
  <c r="Q31" i="91"/>
  <c r="Q32" i="91"/>
  <c r="Q33" i="91"/>
  <c r="P43" i="91"/>
  <c r="P44" i="91"/>
  <c r="P45" i="91"/>
  <c r="C3" i="92"/>
  <c r="B1" i="92"/>
  <c r="M19" i="91"/>
  <c r="M20" i="91"/>
  <c r="D13" i="82"/>
  <c r="X19" i="91"/>
  <c r="X20" i="91"/>
  <c r="X21" i="91"/>
  <c r="P31" i="91"/>
  <c r="P32" i="91"/>
  <c r="P33" i="91"/>
  <c r="M33" i="91"/>
  <c r="M34" i="91"/>
  <c r="M35" i="91"/>
  <c r="N36" i="91"/>
  <c r="X31" i="91"/>
  <c r="X32" i="91"/>
  <c r="X33" i="91"/>
  <c r="U33" i="91"/>
  <c r="E43" i="91"/>
  <c r="E44" i="91"/>
  <c r="H43" i="91"/>
  <c r="H44" i="91"/>
  <c r="P21" i="91"/>
  <c r="H19" i="91"/>
  <c r="H20" i="91"/>
  <c r="H31" i="91"/>
  <c r="H32" i="91"/>
  <c r="T31" i="91"/>
  <c r="T32" i="91"/>
  <c r="T33" i="91"/>
  <c r="E19" i="91"/>
  <c r="E20" i="91"/>
  <c r="AB33" i="91"/>
  <c r="AB34" i="91"/>
  <c r="AB35" i="91"/>
  <c r="P46" i="91"/>
  <c r="P47" i="91"/>
  <c r="O48" i="91"/>
  <c r="V37" i="91"/>
  <c r="J25" i="91"/>
  <c r="V25" i="91"/>
  <c r="N37" i="91"/>
  <c r="G49" i="91"/>
  <c r="W37" i="91"/>
  <c r="N25" i="91"/>
  <c r="Z25" i="91"/>
  <c r="G37" i="91"/>
  <c r="J49" i="91"/>
  <c r="Z37" i="91"/>
  <c r="K25" i="91"/>
  <c r="S25" i="91"/>
  <c r="J37" i="91"/>
  <c r="K49" i="91"/>
  <c r="AA37" i="91"/>
  <c r="G25" i="91"/>
  <c r="AA25" i="91"/>
  <c r="O37" i="91"/>
  <c r="O49" i="91"/>
  <c r="O14" i="91"/>
  <c r="F25" i="91"/>
  <c r="R25" i="91"/>
  <c r="F37" i="91"/>
  <c r="R37" i="91"/>
  <c r="F49" i="91"/>
  <c r="O25" i="91"/>
  <c r="W25" i="91"/>
  <c r="K37" i="91"/>
  <c r="S37" i="91"/>
  <c r="N49" i="91"/>
  <c r="P19" i="2"/>
  <c r="O24" i="2"/>
  <c r="P20" i="2"/>
  <c r="P21" i="2"/>
  <c r="M21" i="2"/>
  <c r="AB19" i="2"/>
  <c r="AB20" i="2"/>
  <c r="Y19" i="2"/>
  <c r="Y20" i="2"/>
  <c r="E31" i="2"/>
  <c r="E32" i="2"/>
  <c r="H31" i="2"/>
  <c r="H32" i="2"/>
  <c r="U31" i="2"/>
  <c r="V36" i="2"/>
  <c r="U32" i="2"/>
  <c r="U33" i="2"/>
  <c r="X31" i="2"/>
  <c r="X32" i="2"/>
  <c r="X33" i="2"/>
  <c r="L45" i="2"/>
  <c r="I45" i="2"/>
  <c r="H43" i="2"/>
  <c r="H44" i="2"/>
  <c r="G48" i="2"/>
  <c r="H49" i="2"/>
  <c r="E43" i="2"/>
  <c r="E44" i="2"/>
  <c r="J25" i="2"/>
  <c r="V25" i="2"/>
  <c r="N37" i="2"/>
  <c r="V37" i="2"/>
  <c r="G49" i="2"/>
  <c r="F25" i="2"/>
  <c r="R25" i="2"/>
  <c r="F37" i="2"/>
  <c r="R37" i="2"/>
  <c r="F49" i="2"/>
  <c r="Z37" i="2"/>
  <c r="K25" i="2"/>
  <c r="S25" i="2"/>
  <c r="K37" i="2"/>
  <c r="K49" i="2"/>
  <c r="P31" i="2"/>
  <c r="P32" i="2"/>
  <c r="P33" i="2"/>
  <c r="M31" i="2"/>
  <c r="M32" i="2"/>
  <c r="M33" i="2"/>
  <c r="H19" i="2"/>
  <c r="H20" i="2"/>
  <c r="G24" i="2"/>
  <c r="H21" i="2"/>
  <c r="E19" i="2"/>
  <c r="E20" i="2"/>
  <c r="F24" i="2"/>
  <c r="E21" i="2"/>
  <c r="AB34" i="2"/>
  <c r="AA36" i="2"/>
  <c r="AB35" i="2"/>
  <c r="D14" i="82"/>
  <c r="D26" i="82"/>
  <c r="D17" i="82"/>
  <c r="D23" i="82"/>
  <c r="D20" i="82"/>
  <c r="D29" i="82"/>
  <c r="D9" i="82"/>
  <c r="D10" i="82"/>
  <c r="D7" i="82"/>
  <c r="D6" i="82"/>
  <c r="B1" i="2"/>
  <c r="B1" i="91"/>
  <c r="C2" i="91"/>
  <c r="C3" i="91"/>
  <c r="E21" i="91"/>
  <c r="E22" i="91"/>
  <c r="E23" i="91"/>
  <c r="F24" i="91"/>
  <c r="H21" i="91"/>
  <c r="H22" i="91"/>
  <c r="H23" i="91"/>
  <c r="G24" i="91"/>
  <c r="Q22" i="91"/>
  <c r="Q23" i="91"/>
  <c r="T22" i="91"/>
  <c r="T23" i="91"/>
  <c r="E33" i="91"/>
  <c r="E34" i="91"/>
  <c r="E35" i="91"/>
  <c r="H33" i="91"/>
  <c r="H34" i="91"/>
  <c r="H35" i="91"/>
  <c r="G36" i="91"/>
  <c r="H37" i="91"/>
  <c r="Q34" i="91"/>
  <c r="Q35" i="91"/>
  <c r="R36" i="91"/>
  <c r="T34" i="91"/>
  <c r="T35" i="91"/>
  <c r="S36" i="91"/>
  <c r="T37" i="91"/>
  <c r="E45" i="91"/>
  <c r="E46" i="91"/>
  <c r="E47" i="91"/>
  <c r="F48" i="91"/>
  <c r="H45" i="91"/>
  <c r="H46" i="91"/>
  <c r="H47" i="91"/>
  <c r="G48" i="91"/>
  <c r="H49" i="91"/>
  <c r="I21" i="91"/>
  <c r="I22" i="91"/>
  <c r="I23" i="91"/>
  <c r="L21" i="91"/>
  <c r="L22" i="91"/>
  <c r="L23" i="91"/>
  <c r="U22" i="91"/>
  <c r="U23" i="91"/>
  <c r="V24" i="91"/>
  <c r="X22" i="91"/>
  <c r="X23" i="91"/>
  <c r="W24" i="91"/>
  <c r="X25" i="91"/>
  <c r="P34" i="91"/>
  <c r="P35" i="91"/>
  <c r="O36" i="91"/>
  <c r="P37" i="91"/>
  <c r="U34" i="91"/>
  <c r="U35" i="91"/>
  <c r="X34" i="91"/>
  <c r="X35" i="91"/>
  <c r="W36" i="91"/>
  <c r="X37" i="91"/>
  <c r="L46" i="91"/>
  <c r="L47" i="91"/>
  <c r="I46" i="91"/>
  <c r="I47" i="91"/>
  <c r="I49" i="91"/>
  <c r="M21" i="91"/>
  <c r="M22" i="91"/>
  <c r="M23" i="91"/>
  <c r="N24" i="91"/>
  <c r="P22" i="91"/>
  <c r="P23" i="91"/>
  <c r="Y21" i="91"/>
  <c r="Y22" i="91"/>
  <c r="Y23" i="91"/>
  <c r="Z24" i="91"/>
  <c r="AB21" i="91"/>
  <c r="AB22" i="91"/>
  <c r="AB23" i="91"/>
  <c r="AB25" i="91"/>
  <c r="I34" i="91"/>
  <c r="I35" i="91"/>
  <c r="L34" i="91"/>
  <c r="L35" i="91"/>
  <c r="L37" i="91"/>
  <c r="Y33" i="91"/>
  <c r="Y34" i="91"/>
  <c r="Y35" i="91"/>
  <c r="M46" i="91"/>
  <c r="M47" i="91"/>
  <c r="N48" i="91"/>
  <c r="M49" i="91"/>
  <c r="G25" i="2"/>
  <c r="AA25" i="2"/>
  <c r="O37" i="2"/>
  <c r="AA37" i="2"/>
  <c r="O49" i="2"/>
  <c r="E22" i="2"/>
  <c r="E23" i="2"/>
  <c r="Y21" i="2"/>
  <c r="Y22" i="2"/>
  <c r="Z24" i="2"/>
  <c r="Y23" i="2"/>
  <c r="M34" i="2"/>
  <c r="N36" i="2"/>
  <c r="M35" i="2"/>
  <c r="Y34" i="2"/>
  <c r="Z36" i="2"/>
  <c r="Y37" i="2"/>
  <c r="Y35" i="2"/>
  <c r="M43" i="2"/>
  <c r="M44" i="2"/>
  <c r="M45" i="2"/>
  <c r="M46" i="2"/>
  <c r="N48" i="2"/>
  <c r="M49" i="2"/>
  <c r="M47" i="2"/>
  <c r="H22" i="2"/>
  <c r="H23" i="2"/>
  <c r="AB21" i="2"/>
  <c r="AB22" i="2"/>
  <c r="AB23" i="2"/>
  <c r="P34" i="2"/>
  <c r="O36" i="2"/>
  <c r="P37" i="2"/>
  <c r="P35" i="2"/>
  <c r="S37" i="2"/>
  <c r="O25" i="2"/>
  <c r="W25" i="2"/>
  <c r="J37" i="2"/>
  <c r="N49" i="2"/>
  <c r="Q33" i="2"/>
  <c r="Q34" i="2"/>
  <c r="Q35" i="2"/>
  <c r="U21" i="2"/>
  <c r="U22" i="2"/>
  <c r="U23" i="2"/>
  <c r="I33" i="2"/>
  <c r="I34" i="2"/>
  <c r="I35" i="2"/>
  <c r="J36" i="2"/>
  <c r="T31" i="2"/>
  <c r="T32" i="2"/>
  <c r="T33" i="2"/>
  <c r="T34" i="2"/>
  <c r="S36" i="2"/>
  <c r="T35" i="2"/>
  <c r="P22" i="2"/>
  <c r="P23" i="2"/>
  <c r="X19" i="2"/>
  <c r="X20" i="2"/>
  <c r="X21" i="2"/>
  <c r="X22" i="2"/>
  <c r="X23" i="2"/>
  <c r="L33" i="2"/>
  <c r="L34" i="2"/>
  <c r="L35" i="2"/>
  <c r="K36" i="2"/>
  <c r="L37" i="2"/>
  <c r="M22" i="2"/>
  <c r="M23" i="2"/>
  <c r="Q21" i="2"/>
  <c r="Q22" i="2"/>
  <c r="Q23" i="2"/>
  <c r="R24" i="2"/>
  <c r="I21" i="2"/>
  <c r="I22" i="2"/>
  <c r="I23" i="2"/>
  <c r="I46" i="2"/>
  <c r="J48" i="2"/>
  <c r="I47" i="2"/>
  <c r="T21" i="2"/>
  <c r="T22" i="2"/>
  <c r="T23" i="2"/>
  <c r="S24" i="2"/>
  <c r="T25" i="2"/>
  <c r="L21" i="2"/>
  <c r="L22" i="2"/>
  <c r="L23" i="2"/>
  <c r="L46" i="2"/>
  <c r="L47" i="2"/>
  <c r="K48" i="2"/>
  <c r="L49" i="2"/>
  <c r="G37" i="2"/>
  <c r="N25" i="2"/>
  <c r="Z25" i="2"/>
  <c r="W37" i="2"/>
  <c r="J49" i="2"/>
  <c r="E33" i="2"/>
  <c r="E34" i="2"/>
  <c r="E35" i="2"/>
  <c r="F36" i="2"/>
  <c r="U34" i="2"/>
  <c r="U35" i="2"/>
  <c r="H33" i="2"/>
  <c r="H34" i="2"/>
  <c r="G36" i="2"/>
  <c r="H35" i="2"/>
  <c r="X34" i="2"/>
  <c r="X35" i="2"/>
  <c r="H45" i="2"/>
  <c r="H46" i="2"/>
  <c r="H47" i="2"/>
  <c r="E45" i="2"/>
  <c r="E46" i="2"/>
  <c r="F48" i="2"/>
  <c r="E49" i="2"/>
  <c r="E47" i="2"/>
  <c r="D11" i="17"/>
  <c r="C11" i="17"/>
  <c r="R3" i="8"/>
  <c r="K3" i="8"/>
  <c r="F24" i="17"/>
  <c r="N24" i="17"/>
  <c r="Z24" i="17"/>
  <c r="O9" i="17"/>
  <c r="E18" i="17"/>
  <c r="E19" i="17"/>
  <c r="M18" i="17"/>
  <c r="M19" i="17"/>
  <c r="Y18" i="17"/>
  <c r="Y19" i="17"/>
  <c r="H18" i="17"/>
  <c r="H19" i="17"/>
  <c r="P18" i="17"/>
  <c r="P19" i="17"/>
  <c r="AB18" i="17"/>
  <c r="AB19" i="17"/>
  <c r="H18" i="9"/>
  <c r="H19" i="9"/>
  <c r="H20" i="9"/>
  <c r="E18" i="9"/>
  <c r="E19" i="9"/>
  <c r="E20" i="9"/>
  <c r="T18" i="9"/>
  <c r="T19" i="9"/>
  <c r="Q18" i="9"/>
  <c r="Q19" i="9"/>
  <c r="U18" i="9"/>
  <c r="U19" i="9"/>
  <c r="U20" i="9"/>
  <c r="X18" i="9"/>
  <c r="X19" i="9"/>
  <c r="X20" i="9"/>
  <c r="G24" i="8"/>
  <c r="S24" i="8"/>
  <c r="V24" i="8"/>
  <c r="O11" i="8"/>
  <c r="H18" i="8"/>
  <c r="H19" i="8"/>
  <c r="T18" i="8"/>
  <c r="T19" i="8"/>
  <c r="U18" i="8"/>
  <c r="U19" i="8"/>
  <c r="E18" i="8"/>
  <c r="E19" i="8"/>
  <c r="Q18" i="8"/>
  <c r="Q19" i="8"/>
  <c r="X18" i="8"/>
  <c r="X19" i="8"/>
  <c r="K24" i="8"/>
  <c r="O24" i="8"/>
  <c r="W24" i="8"/>
  <c r="O12" i="8"/>
  <c r="L18" i="8"/>
  <c r="L19" i="8"/>
  <c r="L20" i="8"/>
  <c r="P18" i="8"/>
  <c r="P19" i="8"/>
  <c r="I18" i="8"/>
  <c r="I19" i="8"/>
  <c r="I20" i="8"/>
  <c r="M18" i="8"/>
  <c r="M19" i="8"/>
  <c r="F24" i="8"/>
  <c r="N24" i="8"/>
  <c r="Z24" i="8"/>
  <c r="O9" i="8"/>
  <c r="Y18" i="8"/>
  <c r="Y19" i="8"/>
  <c r="Y20" i="8"/>
  <c r="AB18" i="8"/>
  <c r="AB19" i="8"/>
  <c r="AB20" i="8"/>
  <c r="J24" i="8"/>
  <c r="R24" i="8"/>
  <c r="AA24" i="8"/>
  <c r="O10" i="8"/>
  <c r="Y20" i="17"/>
  <c r="X20" i="17"/>
  <c r="X19" i="17"/>
  <c r="X18" i="17"/>
  <c r="U20" i="17"/>
  <c r="T20" i="17"/>
  <c r="U19" i="17"/>
  <c r="T19" i="17"/>
  <c r="U18" i="17"/>
  <c r="T18" i="17"/>
  <c r="Q20" i="17"/>
  <c r="P20" i="17"/>
  <c r="Q19" i="17"/>
  <c r="Q18" i="17"/>
  <c r="M20" i="17"/>
  <c r="L20" i="17"/>
  <c r="L19" i="17"/>
  <c r="L18" i="17"/>
  <c r="I20" i="17"/>
  <c r="H20" i="17"/>
  <c r="I19" i="17"/>
  <c r="I18" i="17"/>
  <c r="Y20" i="9"/>
  <c r="Y19" i="9"/>
  <c r="Y18" i="9"/>
  <c r="T20" i="9"/>
  <c r="T21" i="9"/>
  <c r="T22" i="9"/>
  <c r="S23" i="9"/>
  <c r="Q20" i="9"/>
  <c r="Q21" i="9"/>
  <c r="Q22" i="9"/>
  <c r="R23" i="9"/>
  <c r="P20" i="9"/>
  <c r="P19" i="9"/>
  <c r="P18" i="9"/>
  <c r="M20" i="9"/>
  <c r="L20" i="9"/>
  <c r="M19" i="9"/>
  <c r="L19" i="9"/>
  <c r="M18" i="9"/>
  <c r="L18" i="9"/>
  <c r="I20" i="9"/>
  <c r="I19" i="9"/>
  <c r="I18" i="9"/>
  <c r="X20" i="8"/>
  <c r="X21" i="8"/>
  <c r="X22" i="8"/>
  <c r="W23" i="8"/>
  <c r="U20" i="8"/>
  <c r="U21" i="8"/>
  <c r="U22" i="8"/>
  <c r="V23" i="8"/>
  <c r="U24" i="8"/>
  <c r="T20" i="8"/>
  <c r="T21" i="8"/>
  <c r="T22" i="8"/>
  <c r="S23" i="8"/>
  <c r="Q20" i="8"/>
  <c r="Q21" i="8"/>
  <c r="Q22" i="8"/>
  <c r="R23" i="8"/>
  <c r="Q24" i="8"/>
  <c r="P20" i="8"/>
  <c r="P21" i="8"/>
  <c r="P22" i="8"/>
  <c r="O23" i="8"/>
  <c r="M20" i="8"/>
  <c r="M21" i="8"/>
  <c r="M22" i="8"/>
  <c r="N23" i="8"/>
  <c r="M24" i="8"/>
  <c r="H20" i="8"/>
  <c r="H21" i="8"/>
  <c r="H22" i="8"/>
  <c r="G23" i="8"/>
  <c r="C2" i="2"/>
  <c r="R2" i="2"/>
  <c r="C3" i="2"/>
  <c r="B1" i="8"/>
  <c r="K2" i="8"/>
  <c r="E20" i="8"/>
  <c r="E21" i="8"/>
  <c r="E22" i="8"/>
  <c r="F23" i="8"/>
  <c r="Y21" i="8"/>
  <c r="Y22" i="8"/>
  <c r="Z23" i="8"/>
  <c r="AB21" i="8"/>
  <c r="AB22" i="8"/>
  <c r="AA23" i="8"/>
  <c r="AB24" i="8"/>
  <c r="I21" i="8"/>
  <c r="I22" i="8"/>
  <c r="J23" i="8"/>
  <c r="L21" i="8"/>
  <c r="L22" i="8"/>
  <c r="K23" i="8"/>
  <c r="B1" i="9"/>
  <c r="K2" i="9"/>
  <c r="K3" i="9"/>
  <c r="E21" i="9"/>
  <c r="E22" i="9"/>
  <c r="F23" i="9"/>
  <c r="H21" i="9"/>
  <c r="H22" i="9"/>
  <c r="G23" i="9"/>
  <c r="M21" i="9"/>
  <c r="M22" i="9"/>
  <c r="N23" i="9"/>
  <c r="P21" i="9"/>
  <c r="P22" i="9"/>
  <c r="O23" i="9"/>
  <c r="M24" i="9"/>
  <c r="Y21" i="9"/>
  <c r="Y22" i="9"/>
  <c r="Z23" i="9"/>
  <c r="AB18" i="9"/>
  <c r="AB19" i="9"/>
  <c r="AB20" i="9"/>
  <c r="AB21" i="9"/>
  <c r="AB22" i="9"/>
  <c r="AA23" i="9"/>
  <c r="Y24" i="9"/>
  <c r="P24" i="9"/>
  <c r="AB24" i="9"/>
  <c r="F24" i="9"/>
  <c r="N24" i="9"/>
  <c r="Z24" i="9"/>
  <c r="O9" i="9"/>
  <c r="I21" i="9"/>
  <c r="I22" i="9"/>
  <c r="J23" i="9"/>
  <c r="L21" i="9"/>
  <c r="L22" i="9"/>
  <c r="K23" i="9"/>
  <c r="I24" i="9"/>
  <c r="L24" i="9"/>
  <c r="K10" i="9"/>
  <c r="J24" i="9"/>
  <c r="R24" i="9"/>
  <c r="AA24" i="9"/>
  <c r="O10" i="9"/>
  <c r="U21" i="9"/>
  <c r="U22" i="9"/>
  <c r="X21" i="9"/>
  <c r="X22" i="9"/>
  <c r="G24" i="9"/>
  <c r="S24" i="9"/>
  <c r="V24" i="9"/>
  <c r="O11" i="9"/>
  <c r="K24" i="9"/>
  <c r="O24" i="9"/>
  <c r="W24" i="9"/>
  <c r="O12" i="9"/>
  <c r="B1" i="17"/>
  <c r="K2" i="17"/>
  <c r="E20" i="17"/>
  <c r="E21" i="17"/>
  <c r="E22" i="17"/>
  <c r="H21" i="17"/>
  <c r="H22" i="17"/>
  <c r="M21" i="17"/>
  <c r="M22" i="17"/>
  <c r="P21" i="17"/>
  <c r="P22" i="17"/>
  <c r="Y21" i="17"/>
  <c r="Y22" i="17"/>
  <c r="AB20" i="17"/>
  <c r="AB21" i="17"/>
  <c r="AB22" i="17"/>
  <c r="I21" i="17"/>
  <c r="I22" i="17"/>
  <c r="J23" i="17"/>
  <c r="L21" i="17"/>
  <c r="L22" i="17"/>
  <c r="K23" i="17"/>
  <c r="I24" i="17"/>
  <c r="Q21" i="17"/>
  <c r="Q22" i="17"/>
  <c r="R23" i="17"/>
  <c r="T21" i="17"/>
  <c r="T22" i="17"/>
  <c r="S23" i="17"/>
  <c r="Q24" i="17"/>
  <c r="L24" i="17"/>
  <c r="T24" i="17"/>
  <c r="J24" i="17"/>
  <c r="R24" i="17"/>
  <c r="AA24" i="17"/>
  <c r="O10" i="17"/>
  <c r="U21" i="17"/>
  <c r="U22" i="17"/>
  <c r="V23" i="17"/>
  <c r="X21" i="17"/>
  <c r="X22" i="17"/>
  <c r="W23" i="17"/>
  <c r="U24" i="17"/>
  <c r="X24" i="17"/>
  <c r="G24" i="17"/>
  <c r="S24" i="17"/>
  <c r="V24" i="17"/>
  <c r="O11" i="17"/>
  <c r="C12" i="17"/>
  <c r="D12" i="17"/>
  <c r="K24" i="17"/>
  <c r="O24" i="17"/>
  <c r="W24" i="17"/>
  <c r="O12" i="17"/>
  <c r="B1" i="47"/>
  <c r="C3" i="47"/>
  <c r="I3" i="47"/>
  <c r="C4" i="47"/>
  <c r="B9" i="47"/>
  <c r="E17" i="47"/>
  <c r="E18" i="47"/>
  <c r="E19" i="47"/>
  <c r="E20" i="47"/>
  <c r="E21" i="47"/>
  <c r="F22" i="47"/>
  <c r="H17" i="47"/>
  <c r="H18" i="47"/>
  <c r="H19" i="47"/>
  <c r="H20" i="47"/>
  <c r="H21" i="47"/>
  <c r="G22" i="47"/>
  <c r="E22" i="47"/>
  <c r="M17" i="47"/>
  <c r="M18" i="47"/>
  <c r="M19" i="47"/>
  <c r="M20" i="47"/>
  <c r="M21" i="47"/>
  <c r="N22" i="47"/>
  <c r="P17" i="47"/>
  <c r="P18" i="47"/>
  <c r="P19" i="47"/>
  <c r="P20" i="47"/>
  <c r="P21" i="47"/>
  <c r="O22" i="47"/>
  <c r="M22" i="47"/>
  <c r="F9" i="47"/>
  <c r="H22" i="47"/>
  <c r="P22" i="47"/>
  <c r="G9" i="47"/>
  <c r="J9" i="47"/>
  <c r="K9" i="47"/>
  <c r="N9" i="47"/>
  <c r="F23" i="47"/>
  <c r="N23" i="47"/>
  <c r="O9" i="47"/>
  <c r="B10" i="47"/>
  <c r="I17" i="47"/>
  <c r="I18" i="47"/>
  <c r="I19" i="47"/>
  <c r="I20" i="47"/>
  <c r="I21" i="47"/>
  <c r="J22" i="47"/>
  <c r="L17" i="47"/>
  <c r="L18" i="47"/>
  <c r="L19" i="47"/>
  <c r="L20" i="47"/>
  <c r="L21" i="47"/>
  <c r="K22" i="47"/>
  <c r="I22" i="47"/>
  <c r="F10" i="47"/>
  <c r="L22" i="47"/>
  <c r="G10" i="47"/>
  <c r="J10" i="47"/>
  <c r="K10" i="47"/>
  <c r="N10" i="47"/>
  <c r="J23" i="47"/>
  <c r="O23" i="47"/>
  <c r="O10" i="47"/>
  <c r="B11" i="47"/>
  <c r="F11" i="47"/>
  <c r="G11" i="47"/>
  <c r="J11" i="47"/>
  <c r="K11" i="47"/>
  <c r="N11" i="47"/>
  <c r="G23" i="47"/>
  <c r="K23" i="47"/>
  <c r="O11" i="47"/>
  <c r="H24" i="9"/>
  <c r="K9" i="9"/>
  <c r="E24" i="9"/>
  <c r="J9" i="9"/>
  <c r="N9" i="9"/>
  <c r="J12" i="8"/>
  <c r="L24" i="8"/>
  <c r="K10" i="8"/>
  <c r="K12" i="8"/>
  <c r="I24" i="8"/>
  <c r="J10" i="8"/>
  <c r="N10" i="8"/>
  <c r="K11" i="8"/>
  <c r="E24" i="8"/>
  <c r="J9" i="8"/>
  <c r="J11" i="8"/>
  <c r="N11" i="8"/>
  <c r="H24" i="8"/>
  <c r="K9" i="8"/>
  <c r="Q24" i="9"/>
  <c r="F10" i="9"/>
  <c r="J10" i="9"/>
  <c r="N10" i="9"/>
  <c r="N13" i="2"/>
  <c r="N10" i="2"/>
  <c r="P25" i="91"/>
  <c r="M25" i="91"/>
  <c r="N11" i="91"/>
  <c r="I25" i="91"/>
  <c r="N10" i="91"/>
  <c r="H25" i="91"/>
  <c r="J14" i="91"/>
  <c r="K14" i="91"/>
  <c r="E25" i="91"/>
  <c r="N9" i="91"/>
  <c r="D16" i="82"/>
  <c r="AA23" i="17"/>
  <c r="F23" i="17"/>
  <c r="W23" i="9"/>
  <c r="V23" i="9"/>
  <c r="Y24" i="8"/>
  <c r="P24" i="8"/>
  <c r="T24" i="8"/>
  <c r="X24" i="8"/>
  <c r="T24" i="9"/>
  <c r="G10" i="9"/>
  <c r="G23" i="17"/>
  <c r="N23" i="17"/>
  <c r="O23" i="17"/>
  <c r="Z23" i="17"/>
  <c r="Y25" i="91"/>
  <c r="U37" i="91"/>
  <c r="U25" i="91"/>
  <c r="E49" i="91"/>
  <c r="Q37" i="91"/>
  <c r="E37" i="91"/>
  <c r="Q25" i="91"/>
  <c r="P49" i="91"/>
  <c r="AB37" i="91"/>
  <c r="M37" i="91"/>
  <c r="Y24" i="17"/>
  <c r="G10" i="17"/>
  <c r="K10" i="17"/>
  <c r="P24" i="17"/>
  <c r="F12" i="17"/>
  <c r="J12" i="17"/>
  <c r="M24" i="17"/>
  <c r="G12" i="17"/>
  <c r="K12" i="17"/>
  <c r="K9" i="17"/>
  <c r="H24" i="17"/>
  <c r="J11" i="17"/>
  <c r="U24" i="9"/>
  <c r="G12" i="9"/>
  <c r="K12" i="9"/>
  <c r="X24" i="9"/>
  <c r="F12" i="9"/>
  <c r="J12" i="9"/>
  <c r="N12" i="9"/>
  <c r="J9" i="17"/>
  <c r="N9" i="17"/>
  <c r="E24" i="17"/>
  <c r="K11" i="17"/>
  <c r="AB24" i="17"/>
  <c r="F10" i="17"/>
  <c r="J10" i="17"/>
  <c r="N10" i="17"/>
  <c r="G14" i="91"/>
  <c r="F14" i="91"/>
  <c r="F11" i="8"/>
  <c r="G9" i="8"/>
  <c r="G11" i="8"/>
  <c r="F9" i="8"/>
  <c r="G12" i="8"/>
  <c r="F10" i="8"/>
  <c r="F12" i="8"/>
  <c r="G10" i="8"/>
  <c r="F9" i="9"/>
  <c r="G11" i="9"/>
  <c r="F11" i="9"/>
  <c r="G9" i="9"/>
  <c r="N14" i="91"/>
  <c r="N12" i="91"/>
  <c r="N13" i="91"/>
  <c r="N12" i="2"/>
  <c r="N11" i="2"/>
  <c r="N9" i="8"/>
  <c r="N12" i="8"/>
  <c r="K11" i="9"/>
  <c r="J11" i="9"/>
  <c r="N11" i="9"/>
  <c r="F9" i="17"/>
  <c r="G11" i="17"/>
  <c r="G9" i="17"/>
  <c r="F11" i="17"/>
  <c r="N11" i="17"/>
  <c r="N12" i="17"/>
  <c r="AM36" i="2"/>
  <c r="W36" i="2"/>
  <c r="X37" i="2"/>
  <c r="V24" i="2"/>
  <c r="N14" i="2"/>
  <c r="N9" i="2"/>
  <c r="O48" i="2"/>
  <c r="P49" i="2"/>
  <c r="BB25" i="2"/>
  <c r="AO25" i="2"/>
  <c r="AL37" i="2"/>
  <c r="W24" i="2"/>
  <c r="X25" i="2"/>
  <c r="AA24" i="2"/>
  <c r="C5" i="81"/>
  <c r="B18" i="92" s="1"/>
  <c r="AP49" i="2"/>
  <c r="AS49" i="2"/>
  <c r="I49" i="2"/>
  <c r="E37" i="2"/>
  <c r="H37" i="2"/>
  <c r="AK37" i="2"/>
  <c r="AS37" i="2"/>
  <c r="BA37" i="2"/>
  <c r="M37" i="2"/>
  <c r="AB37" i="2"/>
  <c r="I37" i="2"/>
  <c r="U37" i="2"/>
  <c r="R36" i="2"/>
  <c r="BB37" i="2"/>
  <c r="AS25" i="2"/>
  <c r="Y25" i="2"/>
  <c r="AB25" i="2"/>
  <c r="Q25" i="2"/>
  <c r="AK25" i="2"/>
  <c r="AW25" i="2"/>
  <c r="U25" i="2"/>
  <c r="Q37" i="2"/>
  <c r="T37" i="2"/>
  <c r="K24" i="2"/>
  <c r="B25" i="92"/>
  <c r="P25" i="2"/>
  <c r="L25" i="2"/>
  <c r="H25" i="2"/>
  <c r="E25" i="2"/>
  <c r="B10" i="8" l="1"/>
  <c r="B9" i="17"/>
  <c r="B11" i="8"/>
  <c r="B9" i="8"/>
  <c r="B10" i="9"/>
  <c r="B32" i="92"/>
  <c r="B21" i="92"/>
  <c r="B14" i="92"/>
  <c r="B12" i="17"/>
  <c r="B42" i="92"/>
</calcChain>
</file>

<file path=xl/sharedStrings.xml><?xml version="1.0" encoding="utf-8"?>
<sst xmlns="http://schemas.openxmlformats.org/spreadsheetml/2006/main" count="546" uniqueCount="201">
  <si>
    <t>1st</t>
  </si>
  <si>
    <t>2nd</t>
  </si>
  <si>
    <t>3rd</t>
  </si>
  <si>
    <t>4th</t>
  </si>
  <si>
    <t>Team 2</t>
  </si>
  <si>
    <t>Team 3</t>
  </si>
  <si>
    <t>Team 4</t>
  </si>
  <si>
    <t>Pool A</t>
  </si>
  <si>
    <t>Pool B</t>
  </si>
  <si>
    <t>3rd Pool AA</t>
  </si>
  <si>
    <t>3rd Pool BB</t>
  </si>
  <si>
    <t>4th Pool BB</t>
  </si>
  <si>
    <t>4th Pool AA</t>
  </si>
  <si>
    <t>Gold</t>
  </si>
  <si>
    <t>Bronze</t>
  </si>
  <si>
    <t>Pool</t>
  </si>
  <si>
    <t>Date:</t>
  </si>
  <si>
    <t>Division</t>
  </si>
  <si>
    <t>Court</t>
  </si>
  <si>
    <t xml:space="preserve">      matches</t>
  </si>
  <si>
    <t>gm %</t>
  </si>
  <si>
    <t>pt diff</t>
  </si>
  <si>
    <t>finish</t>
  </si>
  <si>
    <t>Team Name</t>
  </si>
  <si>
    <t>w</t>
  </si>
  <si>
    <t>l</t>
  </si>
  <si>
    <t xml:space="preserve">      match 1</t>
  </si>
  <si>
    <t xml:space="preserve">      match 2</t>
  </si>
  <si>
    <t xml:space="preserve">      match 3</t>
  </si>
  <si>
    <t xml:space="preserve">      match 4</t>
  </si>
  <si>
    <t xml:space="preserve">      match 5</t>
  </si>
  <si>
    <t xml:space="preserve">      match 6</t>
  </si>
  <si>
    <t>diff</t>
  </si>
  <si>
    <t xml:space="preserve">        2 ref</t>
  </si>
  <si>
    <t xml:space="preserve">       1 ref</t>
  </si>
  <si>
    <t xml:space="preserve">        3 ref</t>
  </si>
  <si>
    <t xml:space="preserve">        1 ref</t>
  </si>
  <si>
    <t xml:space="preserve">        4 ref</t>
  </si>
  <si>
    <t xml:space="preserve"> </t>
  </si>
  <si>
    <t>Brackets</t>
  </si>
  <si>
    <t>Team 1</t>
  </si>
  <si>
    <t>Game 2</t>
  </si>
  <si>
    <t>Game 3</t>
  </si>
  <si>
    <t>Game 4</t>
  </si>
  <si>
    <t>Game 5</t>
  </si>
  <si>
    <t>Games W</t>
  </si>
  <si>
    <t>Point diff</t>
  </si>
  <si>
    <t xml:space="preserve">               2 ref</t>
  </si>
  <si>
    <t xml:space="preserve">               1 ref</t>
  </si>
  <si>
    <t xml:space="preserve">              3 ref</t>
  </si>
  <si>
    <t xml:space="preserve">            matches</t>
  </si>
  <si>
    <t xml:space="preserve">             games</t>
  </si>
  <si>
    <t>point dif</t>
  </si>
  <si>
    <t xml:space="preserve">            match 1</t>
  </si>
  <si>
    <t xml:space="preserve">            match 2</t>
  </si>
  <si>
    <t xml:space="preserve">            match 3</t>
  </si>
  <si>
    <t>Game 1</t>
  </si>
  <si>
    <t>1st Pool AA</t>
  </si>
  <si>
    <t>1st Pool BB</t>
  </si>
  <si>
    <t>2nd Pool BB</t>
  </si>
  <si>
    <t>2nd Pool AA</t>
  </si>
  <si>
    <t xml:space="preserve">Gold </t>
  </si>
  <si>
    <t>AA</t>
  </si>
  <si>
    <t>BB</t>
  </si>
  <si>
    <t>Team 5</t>
  </si>
  <si>
    <t>Team 6</t>
  </si>
  <si>
    <t xml:space="preserve">       B4 ref</t>
  </si>
  <si>
    <t xml:space="preserve">        B3 ref</t>
  </si>
  <si>
    <t xml:space="preserve">        B1 ref</t>
  </si>
  <si>
    <t xml:space="preserve">        B2 ref</t>
  </si>
  <si>
    <t xml:space="preserve">        B5 ref</t>
  </si>
  <si>
    <t xml:space="preserve">        B4 ref</t>
  </si>
  <si>
    <t>5th</t>
  </si>
  <si>
    <t>6th</t>
  </si>
  <si>
    <t>Division:</t>
  </si>
  <si>
    <t>Court:</t>
  </si>
  <si>
    <t>Prev loser ref</t>
  </si>
  <si>
    <t>1st Pool CC</t>
  </si>
  <si>
    <t>2nd Pool CC</t>
  </si>
  <si>
    <t>4th Pool CC</t>
  </si>
  <si>
    <t>CC</t>
  </si>
  <si>
    <t>3rd Pool DD</t>
  </si>
  <si>
    <t xml:space="preserve">        A1 ref</t>
  </si>
  <si>
    <t>A2 Ref</t>
  </si>
  <si>
    <t>A3 Ref</t>
  </si>
  <si>
    <t>A5 Ref</t>
  </si>
  <si>
    <t>A6 Ref</t>
  </si>
  <si>
    <t xml:space="preserve">        A2 ref</t>
  </si>
  <si>
    <t xml:space="preserve">        A5 ref</t>
  </si>
  <si>
    <t xml:space="preserve">        A3 ref</t>
  </si>
  <si>
    <t xml:space="preserve">        A6 ref</t>
  </si>
  <si>
    <t>B</t>
  </si>
  <si>
    <t>Silver</t>
  </si>
  <si>
    <t>Bracket:</t>
  </si>
  <si>
    <t>Courts</t>
  </si>
  <si>
    <t>18 National</t>
  </si>
  <si>
    <t xml:space="preserve">       sets</t>
  </si>
  <si>
    <t>set 1</t>
  </si>
  <si>
    <t>set 2</t>
  </si>
  <si>
    <t>set 3</t>
  </si>
  <si>
    <t>set 4</t>
  </si>
  <si>
    <t>set 5</t>
  </si>
  <si>
    <t>sets%</t>
  </si>
  <si>
    <t>setswon</t>
  </si>
  <si>
    <t>1st Pool A</t>
  </si>
  <si>
    <t>2nd Pool B</t>
  </si>
  <si>
    <t>1st Pool B</t>
  </si>
  <si>
    <t>2nd Pool A</t>
  </si>
  <si>
    <t>3rd Pool A</t>
  </si>
  <si>
    <t>4th Pool B</t>
  </si>
  <si>
    <t>3rd Pool B</t>
  </si>
  <si>
    <t>4th Pool A</t>
  </si>
  <si>
    <t>5th Pool A</t>
  </si>
  <si>
    <t>5th Pool B</t>
  </si>
  <si>
    <t>6th Pool A</t>
  </si>
  <si>
    <t>12 noon</t>
  </si>
  <si>
    <t>12 Noon</t>
  </si>
  <si>
    <t>Saturday 9 am</t>
  </si>
  <si>
    <t>Saturday 11 am</t>
  </si>
  <si>
    <t>Sunday 8:30 am</t>
  </si>
  <si>
    <t>Saturday 10 am</t>
  </si>
  <si>
    <t>Saturday Noon</t>
  </si>
  <si>
    <t>Match 2 Ct 6</t>
  </si>
  <si>
    <t>Match 2 Ct 7</t>
  </si>
  <si>
    <t>Match 4 Ct 6</t>
  </si>
  <si>
    <t>Match 4 Ct 7</t>
  </si>
  <si>
    <t>Match 6 Ct 6</t>
  </si>
  <si>
    <t>Match 6 Ct 7</t>
  </si>
  <si>
    <t>Match 8 Ct 6</t>
  </si>
  <si>
    <t>Match 8 Ct 7</t>
  </si>
  <si>
    <t>Match 10 Ct 6</t>
  </si>
  <si>
    <t>Match 10 Ct 7</t>
  </si>
  <si>
    <t>Match 1 Ct 6</t>
  </si>
  <si>
    <t>Match 1 Ct 7</t>
  </si>
  <si>
    <t>Match 3 Ct 6</t>
  </si>
  <si>
    <t>Match 5 Ct 6</t>
  </si>
  <si>
    <t>Match 7 Ct 6</t>
  </si>
  <si>
    <t>Match 9 Ct 6</t>
  </si>
  <si>
    <t>Match 3 Ct 7</t>
  </si>
  <si>
    <t>Match 5 Ct 7</t>
  </si>
  <si>
    <t>Match 7 Ct 7</t>
  </si>
  <si>
    <t>Match 9 Ct 7</t>
  </si>
  <si>
    <t>5, 6 &amp; 7</t>
  </si>
  <si>
    <t>Match 1 Ct 8</t>
  </si>
  <si>
    <t>Match 3 Ct 8</t>
  </si>
  <si>
    <t>Match 5 Ct 8</t>
  </si>
  <si>
    <t>Match 7 Ct 8</t>
  </si>
  <si>
    <t>Match 9 Ct 8</t>
  </si>
  <si>
    <t>Match 2 Ct 8</t>
  </si>
  <si>
    <t>Match 4 Ct 8</t>
  </si>
  <si>
    <t>Match 6 Ct 8</t>
  </si>
  <si>
    <t>Match 8 Ct 8</t>
  </si>
  <si>
    <t>Match 10 Ct 8</t>
  </si>
  <si>
    <t>5th Pool A Ref</t>
  </si>
  <si>
    <t>Sunday 9:30 am</t>
  </si>
  <si>
    <t>Sunday 10:30 pm</t>
  </si>
  <si>
    <t>Saturday 1:30 pm</t>
  </si>
  <si>
    <t>Saturday 2:30 pm</t>
  </si>
  <si>
    <t>Saturday 3:30 pm</t>
  </si>
  <si>
    <t>Saturday 4:30 pm</t>
  </si>
  <si>
    <t>A1</t>
  </si>
  <si>
    <t>B1</t>
  </si>
  <si>
    <t xml:space="preserve">        A4 ref</t>
  </si>
  <si>
    <t>A4</t>
  </si>
  <si>
    <t>B2</t>
  </si>
  <si>
    <t>B4</t>
  </si>
  <si>
    <t>B3</t>
  </si>
  <si>
    <t>B5</t>
  </si>
  <si>
    <t>A3</t>
  </si>
  <si>
    <t>B2 Ref</t>
  </si>
  <si>
    <t>A2</t>
  </si>
  <si>
    <t>A5</t>
  </si>
  <si>
    <t>A6</t>
  </si>
  <si>
    <t xml:space="preserve">       B1 ref</t>
  </si>
  <si>
    <t xml:space="preserve">       A5 ref</t>
  </si>
  <si>
    <t xml:space="preserve">       A6 ref</t>
  </si>
  <si>
    <t xml:space="preserve">       A2 ref</t>
  </si>
  <si>
    <t>B2 ref</t>
  </si>
  <si>
    <t>Match 11 Ct 6</t>
  </si>
  <si>
    <t>Match 11 Ct 7</t>
  </si>
  <si>
    <t>Match 11 Ct 8</t>
  </si>
  <si>
    <t xml:space="preserve"> - Means this team refs the previous match on the same court.</t>
  </si>
  <si>
    <t>4th Pool B ref</t>
  </si>
  <si>
    <t>4th Pool A ref</t>
  </si>
  <si>
    <t>1, 2 &amp; 3</t>
  </si>
  <si>
    <t>Tournament Name</t>
  </si>
  <si>
    <t>Date</t>
  </si>
  <si>
    <t>Court 1</t>
  </si>
  <si>
    <t>Court 2</t>
  </si>
  <si>
    <t>Court 3</t>
  </si>
  <si>
    <t>Seed #1</t>
  </si>
  <si>
    <t>Seed #2</t>
  </si>
  <si>
    <t>Seed #3</t>
  </si>
  <si>
    <t>Seed #4</t>
  </si>
  <si>
    <t>Seed #5</t>
  </si>
  <si>
    <t>Seed #6</t>
  </si>
  <si>
    <t>Seed #7</t>
  </si>
  <si>
    <t>Seed #8</t>
  </si>
  <si>
    <t>Seed #9</t>
  </si>
  <si>
    <t>Seed #10</t>
  </si>
  <si>
    <t>Seed #11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</si>
</sst>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0"/>
      <name val="Arial"/>
    </font>
    <font>
      <sz val="18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left"/>
    </xf>
    <xf numFmtId="0" fontId="0" fillId="2" borderId="2" xfId="0" applyFill="1" applyBorder="1"/>
    <xf numFmtId="0" fontId="0" fillId="2" borderId="3" xfId="0" applyFill="1" applyBorder="1"/>
    <xf numFmtId="0" fontId="0" fillId="2" borderId="0" xfId="0" applyFill="1"/>
    <xf numFmtId="0" fontId="0" fillId="2" borderId="4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0" xfId="0" applyAlignment="1">
      <alignment horizontal="right"/>
    </xf>
    <xf numFmtId="164" fontId="0" fillId="0" borderId="4" xfId="0" applyNumberFormat="1" applyBorder="1" applyAlignment="1">
      <alignment horizontal="center" vertical="center"/>
    </xf>
    <xf numFmtId="16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left"/>
    </xf>
    <xf numFmtId="0" fontId="0" fillId="2" borderId="5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/>
    <xf numFmtId="16" fontId="0" fillId="0" borderId="0" xfId="0" applyNumberFormat="1" applyBorder="1"/>
    <xf numFmtId="0" fontId="0" fillId="0" borderId="0" xfId="0" applyFill="1" applyBorder="1"/>
    <xf numFmtId="164" fontId="0" fillId="0" borderId="4" xfId="0" applyNumberFormat="1" applyBorder="1" applyAlignment="1">
      <alignment horizontal="center"/>
    </xf>
    <xf numFmtId="0" fontId="3" fillId="0" borderId="0" xfId="0" applyFont="1"/>
    <xf numFmtId="14" fontId="0" fillId="0" borderId="0" xfId="0" applyNumberFormat="1" applyBorder="1"/>
    <xf numFmtId="0" fontId="0" fillId="0" borderId="10" xfId="0" applyBorder="1"/>
    <xf numFmtId="0" fontId="0" fillId="0" borderId="4" xfId="0" applyFill="1" applyBorder="1"/>
    <xf numFmtId="0" fontId="4" fillId="0" borderId="0" xfId="0" applyFont="1"/>
    <xf numFmtId="0" fontId="5" fillId="0" borderId="0" xfId="0" applyFont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9" xfId="0" applyBorder="1"/>
    <xf numFmtId="16" fontId="5" fillId="0" borderId="0" xfId="0" applyNumberFormat="1" applyFont="1" applyAlignment="1">
      <alignment horizontal="center"/>
    </xf>
    <xf numFmtId="18" fontId="0" fillId="0" borderId="13" xfId="0" applyNumberFormat="1" applyBorder="1"/>
    <xf numFmtId="0" fontId="0" fillId="0" borderId="15" xfId="0" applyBorder="1"/>
    <xf numFmtId="0" fontId="5" fillId="0" borderId="0" xfId="0" applyFont="1" applyAlignment="1">
      <alignment horizontal="left"/>
    </xf>
    <xf numFmtId="0" fontId="8" fillId="0" borderId="0" xfId="0" applyFont="1"/>
    <xf numFmtId="0" fontId="7" fillId="0" borderId="0" xfId="0" applyFont="1"/>
    <xf numFmtId="0" fontId="5" fillId="0" borderId="0" xfId="0" applyFont="1" applyAlignment="1">
      <alignment horizontal="center"/>
    </xf>
    <xf numFmtId="0" fontId="0" fillId="0" borderId="0" xfId="0" applyFont="1" applyFill="1" applyBorder="1"/>
    <xf numFmtId="0" fontId="0" fillId="0" borderId="16" xfId="0" applyBorder="1"/>
    <xf numFmtId="0" fontId="0" fillId="0" borderId="17" xfId="0" applyBorder="1"/>
    <xf numFmtId="0" fontId="8" fillId="0" borderId="0" xfId="0" applyFont="1" applyBorder="1"/>
    <xf numFmtId="18" fontId="8" fillId="0" borderId="13" xfId="0" applyNumberFormat="1" applyFont="1" applyBorder="1"/>
    <xf numFmtId="18" fontId="0" fillId="0" borderId="0" xfId="0" applyNumberFormat="1"/>
    <xf numFmtId="0" fontId="5" fillId="0" borderId="0" xfId="0" applyFont="1" applyBorder="1" applyAlignment="1">
      <alignment horizontal="left"/>
    </xf>
    <xf numFmtId="1" fontId="5" fillId="0" borderId="13" xfId="0" applyNumberFormat="1" applyFont="1" applyBorder="1" applyAlignment="1">
      <alignment horizontal="left"/>
    </xf>
    <xf numFmtId="0" fontId="8" fillId="0" borderId="0" xfId="0" applyFont="1" applyFill="1" applyBorder="1"/>
    <xf numFmtId="0" fontId="0" fillId="0" borderId="0" xfId="0" applyBorder="1" applyAlignment="1"/>
    <xf numFmtId="0" fontId="8" fillId="0" borderId="16" xfId="0" applyFont="1" applyBorder="1"/>
    <xf numFmtId="0" fontId="0" fillId="0" borderId="18" xfId="0" applyBorder="1"/>
    <xf numFmtId="0" fontId="0" fillId="0" borderId="19" xfId="0" applyBorder="1"/>
    <xf numFmtId="0" fontId="0" fillId="0" borderId="0" xfId="0" applyFill="1" applyAlignment="1">
      <alignment horizontal="left"/>
    </xf>
    <xf numFmtId="0" fontId="0" fillId="0" borderId="0" xfId="0" applyFill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left"/>
    </xf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 applyAlignment="1">
      <alignment horizontal="center"/>
    </xf>
    <xf numFmtId="0" fontId="0" fillId="0" borderId="8" xfId="0" applyFill="1" applyBorder="1"/>
    <xf numFmtId="0" fontId="0" fillId="0" borderId="9" xfId="0" applyFill="1" applyBorder="1"/>
    <xf numFmtId="164" fontId="0" fillId="0" borderId="4" xfId="0" applyNumberFormat="1" applyFill="1" applyBorder="1" applyAlignment="1">
      <alignment horizontal="center"/>
    </xf>
    <xf numFmtId="0" fontId="0" fillId="0" borderId="15" xfId="0" applyFill="1" applyBorder="1"/>
    <xf numFmtId="0" fontId="8" fillId="0" borderId="2" xfId="0" applyFont="1" applyFill="1" applyBorder="1"/>
    <xf numFmtId="0" fontId="0" fillId="0" borderId="5" xfId="0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8" fillId="0" borderId="5" xfId="0" applyFont="1" applyFill="1" applyBorder="1"/>
    <xf numFmtId="0" fontId="5" fillId="0" borderId="1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7" xfId="0" applyFill="1" applyBorder="1" applyAlignment="1"/>
    <xf numFmtId="0" fontId="0" fillId="0" borderId="7" xfId="0" applyFill="1" applyBorder="1" applyAlignment="1">
      <alignment horizontal="center"/>
    </xf>
    <xf numFmtId="0" fontId="0" fillId="0" borderId="5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133350</xdr:colOff>
      <xdr:row>6</xdr:row>
      <xdr:rowOff>28575</xdr:rowOff>
    </xdr:from>
    <xdr:to>
      <xdr:col>26</xdr:col>
      <xdr:colOff>228600</xdr:colOff>
      <xdr:row>10</xdr:row>
      <xdr:rowOff>19050</xdr:rowOff>
    </xdr:to>
    <xdr:pic>
      <xdr:nvPicPr>
        <xdr:cNvPr id="1511" name="Picture 1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1209675"/>
          <a:ext cx="18859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266700</xdr:colOff>
      <xdr:row>15</xdr:row>
      <xdr:rowOff>142875</xdr:rowOff>
    </xdr:from>
    <xdr:to>
      <xdr:col>3</xdr:col>
      <xdr:colOff>180975</xdr:colOff>
      <xdr:row>17</xdr:row>
      <xdr:rowOff>209550</xdr:rowOff>
    </xdr:to>
    <xdr:pic>
      <xdr:nvPicPr>
        <xdr:cNvPr id="1512" name="Picture 2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3248025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76200</xdr:rowOff>
    </xdr:from>
    <xdr:to>
      <xdr:col>3</xdr:col>
      <xdr:colOff>209550</xdr:colOff>
      <xdr:row>41</xdr:row>
      <xdr:rowOff>95250</xdr:rowOff>
    </xdr:to>
    <xdr:pic>
      <xdr:nvPicPr>
        <xdr:cNvPr id="1513" name="Picture 3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24675"/>
          <a:ext cx="18573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47</xdr:col>
      <xdr:colOff>133350</xdr:colOff>
      <xdr:row>6</xdr:row>
      <xdr:rowOff>28575</xdr:rowOff>
    </xdr:from>
    <xdr:to>
      <xdr:col>55</xdr:col>
      <xdr:colOff>228600</xdr:colOff>
      <xdr:row>10</xdr:row>
      <xdr:rowOff>19050</xdr:rowOff>
    </xdr:to>
    <xdr:pic>
      <xdr:nvPicPr>
        <xdr:cNvPr id="1514" name="Picture 1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0" y="1209675"/>
          <a:ext cx="18859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50</xdr:col>
      <xdr:colOff>247650</xdr:colOff>
      <xdr:row>11</xdr:row>
      <xdr:rowOff>76200</xdr:rowOff>
    </xdr:from>
    <xdr:to>
      <xdr:col>57</xdr:col>
      <xdr:colOff>19050</xdr:colOff>
      <xdr:row>13</xdr:row>
      <xdr:rowOff>142875</xdr:rowOff>
    </xdr:to>
    <xdr:pic>
      <xdr:nvPicPr>
        <xdr:cNvPr id="1515" name="Picture 2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7975" y="2266950"/>
          <a:ext cx="15621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50</xdr:col>
      <xdr:colOff>180975</xdr:colOff>
      <xdr:row>43</xdr:row>
      <xdr:rowOff>95250</xdr:rowOff>
    </xdr:from>
    <xdr:to>
      <xdr:col>57</xdr:col>
      <xdr:colOff>238125</xdr:colOff>
      <xdr:row>48</xdr:row>
      <xdr:rowOff>76200</xdr:rowOff>
    </xdr:to>
    <xdr:pic>
      <xdr:nvPicPr>
        <xdr:cNvPr id="1516" name="Picture 3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11300" y="7981950"/>
          <a:ext cx="18478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133350</xdr:colOff>
      <xdr:row>6</xdr:row>
      <xdr:rowOff>28575</xdr:rowOff>
    </xdr:from>
    <xdr:to>
      <xdr:col>26</xdr:col>
      <xdr:colOff>228600</xdr:colOff>
      <xdr:row>10</xdr:row>
      <xdr:rowOff>19050</xdr:rowOff>
    </xdr:to>
    <xdr:pic>
      <xdr:nvPicPr>
        <xdr:cNvPr id="73056" name="Picture 1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1209675"/>
          <a:ext cx="18859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266700</xdr:colOff>
      <xdr:row>14</xdr:row>
      <xdr:rowOff>142875</xdr:rowOff>
    </xdr:from>
    <xdr:to>
      <xdr:col>3</xdr:col>
      <xdr:colOff>180975</xdr:colOff>
      <xdr:row>17</xdr:row>
      <xdr:rowOff>38100</xdr:rowOff>
    </xdr:to>
    <xdr:pic>
      <xdr:nvPicPr>
        <xdr:cNvPr id="73057" name="Picture 2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790825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180975</xdr:colOff>
      <xdr:row>43</xdr:row>
      <xdr:rowOff>95250</xdr:rowOff>
    </xdr:from>
    <xdr:to>
      <xdr:col>28</xdr:col>
      <xdr:colOff>247650</xdr:colOff>
      <xdr:row>46</xdr:row>
      <xdr:rowOff>76200</xdr:rowOff>
    </xdr:to>
    <xdr:pic>
      <xdr:nvPicPr>
        <xdr:cNvPr id="73058" name="Picture 3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" y="8610600"/>
          <a:ext cx="18573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104775</xdr:colOff>
      <xdr:row>6</xdr:row>
      <xdr:rowOff>76200</xdr:rowOff>
    </xdr:from>
    <xdr:to>
      <xdr:col>26</xdr:col>
      <xdr:colOff>409575</xdr:colOff>
      <xdr:row>10</xdr:row>
      <xdr:rowOff>0</xdr:rowOff>
    </xdr:to>
    <xdr:pic>
      <xdr:nvPicPr>
        <xdr:cNvPr id="7520" name="Picture 1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5" y="1352550"/>
          <a:ext cx="2095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171450</xdr:colOff>
      <xdr:row>16</xdr:row>
      <xdr:rowOff>9525</xdr:rowOff>
    </xdr:to>
    <xdr:pic>
      <xdr:nvPicPr>
        <xdr:cNvPr id="7521" name="Picture 2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70510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85725</xdr:rowOff>
    </xdr:from>
    <xdr:to>
      <xdr:col>3</xdr:col>
      <xdr:colOff>400050</xdr:colOff>
      <xdr:row>28</xdr:row>
      <xdr:rowOff>104775</xdr:rowOff>
    </xdr:to>
    <xdr:pic>
      <xdr:nvPicPr>
        <xdr:cNvPr id="7522" name="Picture 3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010150"/>
          <a:ext cx="18573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133350</xdr:colOff>
      <xdr:row>6</xdr:row>
      <xdr:rowOff>57150</xdr:rowOff>
    </xdr:from>
    <xdr:to>
      <xdr:col>26</xdr:col>
      <xdr:colOff>400050</xdr:colOff>
      <xdr:row>9</xdr:row>
      <xdr:rowOff>180975</xdr:rowOff>
    </xdr:to>
    <xdr:pic>
      <xdr:nvPicPr>
        <xdr:cNvPr id="8778" name="Picture 1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5450" y="1304925"/>
          <a:ext cx="2057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171450</xdr:colOff>
      <xdr:row>16</xdr:row>
      <xdr:rowOff>9525</xdr:rowOff>
    </xdr:to>
    <xdr:pic>
      <xdr:nvPicPr>
        <xdr:cNvPr id="8779" name="Picture 2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676525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85725</xdr:rowOff>
    </xdr:from>
    <xdr:to>
      <xdr:col>3</xdr:col>
      <xdr:colOff>400050</xdr:colOff>
      <xdr:row>28</xdr:row>
      <xdr:rowOff>104775</xdr:rowOff>
    </xdr:to>
    <xdr:pic>
      <xdr:nvPicPr>
        <xdr:cNvPr id="8780" name="Picture 3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981575"/>
          <a:ext cx="18573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171450</xdr:colOff>
      <xdr:row>16</xdr:row>
      <xdr:rowOff>9525</xdr:rowOff>
    </xdr:to>
    <xdr:pic>
      <xdr:nvPicPr>
        <xdr:cNvPr id="8781" name="Picture 4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676525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85725</xdr:rowOff>
    </xdr:from>
    <xdr:to>
      <xdr:col>3</xdr:col>
      <xdr:colOff>400050</xdr:colOff>
      <xdr:row>28</xdr:row>
      <xdr:rowOff>104775</xdr:rowOff>
    </xdr:to>
    <xdr:pic>
      <xdr:nvPicPr>
        <xdr:cNvPr id="8782" name="Picture 5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981575"/>
          <a:ext cx="18573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13</xdr:row>
      <xdr:rowOff>28575</xdr:rowOff>
    </xdr:from>
    <xdr:to>
      <xdr:col>3</xdr:col>
      <xdr:colOff>171450</xdr:colOff>
      <xdr:row>16</xdr:row>
      <xdr:rowOff>9525</xdr:rowOff>
    </xdr:to>
    <xdr:pic>
      <xdr:nvPicPr>
        <xdr:cNvPr id="15158" name="Picture 2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70510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85725</xdr:rowOff>
    </xdr:from>
    <xdr:to>
      <xdr:col>3</xdr:col>
      <xdr:colOff>400050</xdr:colOff>
      <xdr:row>28</xdr:row>
      <xdr:rowOff>104775</xdr:rowOff>
    </xdr:to>
    <xdr:pic>
      <xdr:nvPicPr>
        <xdr:cNvPr id="15159" name="Picture 3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010150"/>
          <a:ext cx="18573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171450</xdr:colOff>
      <xdr:row>16</xdr:row>
      <xdr:rowOff>9525</xdr:rowOff>
    </xdr:to>
    <xdr:pic>
      <xdr:nvPicPr>
        <xdr:cNvPr id="15160" name="Picture 5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70510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85725</xdr:rowOff>
    </xdr:from>
    <xdr:to>
      <xdr:col>3</xdr:col>
      <xdr:colOff>400050</xdr:colOff>
      <xdr:row>28</xdr:row>
      <xdr:rowOff>104775</xdr:rowOff>
    </xdr:to>
    <xdr:pic>
      <xdr:nvPicPr>
        <xdr:cNvPr id="15161" name="Picture 6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010150"/>
          <a:ext cx="18573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152400</xdr:colOff>
      <xdr:row>6</xdr:row>
      <xdr:rowOff>9525</xdr:rowOff>
    </xdr:from>
    <xdr:to>
      <xdr:col>26</xdr:col>
      <xdr:colOff>295275</xdr:colOff>
      <xdr:row>9</xdr:row>
      <xdr:rowOff>171450</xdr:rowOff>
    </xdr:to>
    <xdr:pic>
      <xdr:nvPicPr>
        <xdr:cNvPr id="15162" name="Picture 7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1285875"/>
          <a:ext cx="19335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171450</xdr:colOff>
      <xdr:row>16</xdr:row>
      <xdr:rowOff>9525</xdr:rowOff>
    </xdr:to>
    <xdr:pic>
      <xdr:nvPicPr>
        <xdr:cNvPr id="15163" name="Picture 8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70510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85725</xdr:rowOff>
    </xdr:from>
    <xdr:to>
      <xdr:col>3</xdr:col>
      <xdr:colOff>400050</xdr:colOff>
      <xdr:row>28</xdr:row>
      <xdr:rowOff>104775</xdr:rowOff>
    </xdr:to>
    <xdr:pic>
      <xdr:nvPicPr>
        <xdr:cNvPr id="15164" name="Picture 9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010150"/>
          <a:ext cx="18573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28575</xdr:colOff>
      <xdr:row>3</xdr:row>
      <xdr:rowOff>19050</xdr:rowOff>
    </xdr:from>
    <xdr:to>
      <xdr:col>11</xdr:col>
      <xdr:colOff>457200</xdr:colOff>
      <xdr:row>7</xdr:row>
      <xdr:rowOff>133350</xdr:rowOff>
    </xdr:to>
    <xdr:pic>
      <xdr:nvPicPr>
        <xdr:cNvPr id="73852" name="Picture 1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2575" y="638175"/>
          <a:ext cx="16764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571500</xdr:colOff>
      <xdr:row>1</xdr:row>
      <xdr:rowOff>161925</xdr:rowOff>
    </xdr:from>
    <xdr:to>
      <xdr:col>16</xdr:col>
      <xdr:colOff>466725</xdr:colOff>
      <xdr:row>4</xdr:row>
      <xdr:rowOff>57150</xdr:rowOff>
    </xdr:to>
    <xdr:pic>
      <xdr:nvPicPr>
        <xdr:cNvPr id="38248" name="Picture 3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3050" y="457200"/>
          <a:ext cx="18954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12</xdr:row>
      <xdr:rowOff>57150</xdr:rowOff>
    </xdr:from>
    <xdr:to>
      <xdr:col>2</xdr:col>
      <xdr:colOff>742950</xdr:colOff>
      <xdr:row>15</xdr:row>
      <xdr:rowOff>47625</xdr:rowOff>
    </xdr:to>
    <xdr:pic>
      <xdr:nvPicPr>
        <xdr:cNvPr id="38249" name="Picture 4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457450"/>
          <a:ext cx="15335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200025</xdr:colOff>
      <xdr:row>23</xdr:row>
      <xdr:rowOff>123825</xdr:rowOff>
    </xdr:from>
    <xdr:to>
      <xdr:col>3</xdr:col>
      <xdr:colOff>219075</xdr:colOff>
      <xdr:row>27</xdr:row>
      <xdr:rowOff>152400</xdr:rowOff>
    </xdr:to>
    <xdr:pic>
      <xdr:nvPicPr>
        <xdr:cNvPr id="38250" name="Picture 5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4305300"/>
          <a:ext cx="19716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L11"/>
  <sheetViews>
    <sheetView tabSelected="1" workbookViewId="0">
      <selection activeCell="C17" sqref="C17"/>
    </sheetView>
  </sheetViews>
  <sheetFormatPr defaultRowHeight="12.75" x14ac:dyDescent="0.2"/>
  <cols>
    <col min="1" max="1" width="6.42578125" style="1" customWidth="1"/>
    <col min="2" max="2" width="11.28515625" style="1" customWidth="1"/>
    <col min="3" max="3" width="8.5703125" style="1" customWidth="1"/>
    <col min="4" max="4" width="12.42578125" style="1" customWidth="1"/>
    <col min="5" max="5" width="15.42578125" style="1" customWidth="1"/>
    <col min="6" max="6" width="14.28515625" style="1" customWidth="1"/>
    <col min="7" max="7" width="17.85546875" style="1" customWidth="1"/>
    <col min="8" max="8" width="13.140625" style="1" customWidth="1"/>
    <col min="9" max="9" width="15.85546875" style="1" customWidth="1"/>
    <col min="10" max="16384" width="9.140625" style="1"/>
  </cols>
  <sheetData>
    <row r="1" spans="1:12" ht="23.25" x14ac:dyDescent="0.35">
      <c r="A1" s="29" t="s">
        <v>185</v>
      </c>
      <c r="E1" s="29"/>
    </row>
    <row r="2" spans="1:12" x14ac:dyDescent="0.2">
      <c r="A2" s="30" t="s">
        <v>186</v>
      </c>
      <c r="B2" s="34" t="s">
        <v>186</v>
      </c>
    </row>
    <row r="3" spans="1:12" x14ac:dyDescent="0.2">
      <c r="E3" s="1" t="s">
        <v>38</v>
      </c>
      <c r="F3" s="1" t="s">
        <v>38</v>
      </c>
      <c r="G3" s="1" t="s">
        <v>38</v>
      </c>
      <c r="H3" s="31" t="s">
        <v>38</v>
      </c>
    </row>
    <row r="4" spans="1:12" x14ac:dyDescent="0.2">
      <c r="A4" s="1" t="s">
        <v>18</v>
      </c>
      <c r="B4" s="1" t="s">
        <v>15</v>
      </c>
      <c r="C4" s="1" t="s">
        <v>17</v>
      </c>
      <c r="D4" s="1" t="s">
        <v>39</v>
      </c>
      <c r="E4" s="1" t="s">
        <v>40</v>
      </c>
      <c r="F4" s="1" t="s">
        <v>4</v>
      </c>
      <c r="G4" s="1" t="s">
        <v>5</v>
      </c>
      <c r="H4" s="1" t="s">
        <v>6</v>
      </c>
      <c r="I4" s="31" t="s">
        <v>64</v>
      </c>
      <c r="J4" s="31" t="s">
        <v>65</v>
      </c>
      <c r="K4" s="31"/>
      <c r="L4" s="31"/>
    </row>
    <row r="5" spans="1:12" ht="12.75" customHeight="1" x14ac:dyDescent="0.2">
      <c r="A5" s="1">
        <v>1</v>
      </c>
      <c r="B5" s="1" t="s">
        <v>7</v>
      </c>
      <c r="C5" s="54" t="s">
        <v>17</v>
      </c>
      <c r="D5" s="1" t="s">
        <v>61</v>
      </c>
      <c r="E5" s="59" t="s">
        <v>190</v>
      </c>
      <c r="F5" s="31" t="s">
        <v>193</v>
      </c>
      <c r="G5" s="59" t="s">
        <v>194</v>
      </c>
      <c r="H5" s="1" t="s">
        <v>197</v>
      </c>
      <c r="I5" s="59" t="s">
        <v>198</v>
      </c>
      <c r="J5" s="1" t="s">
        <v>200</v>
      </c>
    </row>
    <row r="6" spans="1:12" ht="12.75" customHeight="1" x14ac:dyDescent="0.2">
      <c r="A6" s="1">
        <v>2</v>
      </c>
      <c r="B6" s="1" t="s">
        <v>8</v>
      </c>
      <c r="C6" s="54" t="s">
        <v>17</v>
      </c>
      <c r="D6" s="1" t="s">
        <v>61</v>
      </c>
      <c r="E6" s="48" t="s">
        <v>191</v>
      </c>
      <c r="F6" s="59" t="s">
        <v>192</v>
      </c>
      <c r="G6" s="59" t="s">
        <v>195</v>
      </c>
      <c r="H6" s="48" t="s">
        <v>196</v>
      </c>
      <c r="I6" s="1" t="s">
        <v>199</v>
      </c>
      <c r="J6" s="31"/>
    </row>
    <row r="7" spans="1:12" ht="15.75" x14ac:dyDescent="0.25">
      <c r="E7" s="33"/>
      <c r="F7" s="33"/>
      <c r="G7" s="33"/>
      <c r="H7" s="33"/>
    </row>
    <row r="9" spans="1:12" x14ac:dyDescent="0.2">
      <c r="A9" s="1">
        <v>1</v>
      </c>
      <c r="B9" s="31" t="s">
        <v>187</v>
      </c>
      <c r="E9" s="59"/>
      <c r="F9" s="59"/>
      <c r="G9" s="51"/>
      <c r="H9" s="59"/>
      <c r="I9" s="48"/>
      <c r="J9" s="49"/>
    </row>
    <row r="10" spans="1:12" x14ac:dyDescent="0.2">
      <c r="A10" s="31">
        <v>2</v>
      </c>
      <c r="B10" s="31" t="s">
        <v>188</v>
      </c>
      <c r="E10" s="59"/>
      <c r="F10" s="31"/>
      <c r="G10" s="59"/>
      <c r="H10" s="51"/>
      <c r="I10" s="48"/>
      <c r="J10" s="48"/>
    </row>
    <row r="11" spans="1:12" x14ac:dyDescent="0.2">
      <c r="A11" s="31">
        <v>3</v>
      </c>
      <c r="B11" s="31" t="s">
        <v>189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workbookViewId="0">
      <selection activeCell="C22" sqref="C22"/>
    </sheetView>
  </sheetViews>
  <sheetFormatPr defaultColWidth="12.42578125" defaultRowHeight="12.75" x14ac:dyDescent="0.2"/>
  <cols>
    <col min="1" max="1" width="4.42578125" customWidth="1"/>
    <col min="2" max="4" width="12.42578125" customWidth="1"/>
    <col min="5" max="5" width="14.42578125" hidden="1" customWidth="1"/>
    <col min="6" max="7" width="10" customWidth="1"/>
    <col min="8" max="9" width="0" hidden="1" customWidth="1"/>
    <col min="10" max="11" width="10" customWidth="1"/>
    <col min="12" max="13" width="0" hidden="1" customWidth="1"/>
    <col min="14" max="15" width="10" customWidth="1"/>
    <col min="16" max="16" width="0" hidden="1" customWidth="1"/>
    <col min="17" max="17" width="10" customWidth="1"/>
  </cols>
  <sheetData>
    <row r="1" spans="1:18" ht="23.25" x14ac:dyDescent="0.35">
      <c r="B1" s="26" t="str">
        <f>Info!$A$1</f>
        <v>Tournament Name</v>
      </c>
    </row>
    <row r="2" spans="1:18" ht="23.25" x14ac:dyDescent="0.35">
      <c r="B2" s="26"/>
    </row>
    <row r="3" spans="1:18" ht="15.75" x14ac:dyDescent="0.25">
      <c r="B3" t="s">
        <v>16</v>
      </c>
      <c r="C3" s="24" t="str">
        <f>Info!$A$2</f>
        <v>Date</v>
      </c>
      <c r="F3" s="4" t="s">
        <v>15</v>
      </c>
      <c r="I3" s="92" t="e">
        <f>VLOOKUP($R$3,Info,2,FALSE)</f>
        <v>#N/A</v>
      </c>
      <c r="J3" s="93"/>
      <c r="R3" s="3" t="s">
        <v>38</v>
      </c>
    </row>
    <row r="4" spans="1:18" ht="15.75" x14ac:dyDescent="0.25">
      <c r="B4" t="s">
        <v>17</v>
      </c>
      <c r="C4" s="3" t="e">
        <f>VLOOKUP($R$3,Info,3,FALSE)</f>
        <v>#N/A</v>
      </c>
      <c r="D4" s="3"/>
      <c r="F4" s="4" t="s">
        <v>18</v>
      </c>
    </row>
    <row r="6" spans="1:18" x14ac:dyDescent="0.2">
      <c r="Q6" s="2"/>
    </row>
    <row r="7" spans="1:18" x14ac:dyDescent="0.2">
      <c r="F7" s="6" t="s">
        <v>50</v>
      </c>
      <c r="G7" s="7"/>
      <c r="J7" s="6" t="s">
        <v>51</v>
      </c>
      <c r="K7" s="7"/>
    </row>
    <row r="8" spans="1:18" x14ac:dyDescent="0.2">
      <c r="B8" s="11" t="s">
        <v>23</v>
      </c>
      <c r="C8" s="12"/>
      <c r="D8" s="12"/>
      <c r="E8" s="8"/>
      <c r="F8" s="14" t="s">
        <v>24</v>
      </c>
      <c r="G8" s="14" t="s">
        <v>25</v>
      </c>
      <c r="H8" s="14"/>
      <c r="I8" s="14"/>
      <c r="J8" s="14" t="s">
        <v>24</v>
      </c>
      <c r="K8" s="14" t="s">
        <v>25</v>
      </c>
      <c r="L8" s="14"/>
      <c r="M8" s="14"/>
      <c r="N8" s="14" t="s">
        <v>20</v>
      </c>
      <c r="O8" s="14" t="s">
        <v>52</v>
      </c>
      <c r="Q8" s="9" t="s">
        <v>22</v>
      </c>
    </row>
    <row r="9" spans="1:18" ht="15.75" customHeight="1" x14ac:dyDescent="0.2">
      <c r="A9" s="22">
        <v>1</v>
      </c>
      <c r="B9" s="94" t="e">
        <f>VLOOKUP($R$3,Info,5,FALSE)</f>
        <v>#N/A</v>
      </c>
      <c r="C9" s="95"/>
      <c r="D9" s="96"/>
      <c r="E9" s="20"/>
      <c r="F9" s="21">
        <f>SUM(E22,M22)</f>
        <v>0</v>
      </c>
      <c r="G9" s="21">
        <f>SUM(H22,P22)</f>
        <v>0</v>
      </c>
      <c r="H9" s="21"/>
      <c r="I9" s="21"/>
      <c r="J9" s="21">
        <f>SUM(F22,N22)</f>
        <v>0</v>
      </c>
      <c r="K9" s="21">
        <f>SUM(G22,O22)</f>
        <v>0</v>
      </c>
      <c r="L9" s="21"/>
      <c r="M9" s="21"/>
      <c r="N9" s="23" t="e">
        <f>J9/(J9+K9)</f>
        <v>#DIV/0!</v>
      </c>
      <c r="O9" s="21">
        <f>SUM(F23,N23)</f>
        <v>0</v>
      </c>
      <c r="Q9" s="20"/>
    </row>
    <row r="10" spans="1:18" ht="15.75" customHeight="1" x14ac:dyDescent="0.2">
      <c r="A10" s="22">
        <v>2</v>
      </c>
      <c r="B10" s="94" t="e">
        <f>VLOOKUP($R$3,Info,6,FALSE)</f>
        <v>#N/A</v>
      </c>
      <c r="C10" s="95"/>
      <c r="D10" s="96"/>
      <c r="E10" s="20"/>
      <c r="F10" s="21">
        <f>SUM(I22,P22)</f>
        <v>0</v>
      </c>
      <c r="G10" s="21">
        <f>SUM(L22,M22)</f>
        <v>0</v>
      </c>
      <c r="H10" s="21"/>
      <c r="I10" s="21"/>
      <c r="J10" s="21">
        <f>SUM(J22,O22)</f>
        <v>0</v>
      </c>
      <c r="K10" s="21">
        <f>SUM(K22,N22)</f>
        <v>0</v>
      </c>
      <c r="L10" s="21"/>
      <c r="M10" s="21"/>
      <c r="N10" s="23" t="e">
        <f>J10/(J10+K10)</f>
        <v>#DIV/0!</v>
      </c>
      <c r="O10" s="21">
        <f>SUM(J23,O23)</f>
        <v>0</v>
      </c>
      <c r="Q10" s="20"/>
    </row>
    <row r="11" spans="1:18" ht="15.75" customHeight="1" x14ac:dyDescent="0.2">
      <c r="A11" s="22">
        <v>3</v>
      </c>
      <c r="B11" s="94" t="e">
        <f>VLOOKUP($R$3,Info,7,FALSE)</f>
        <v>#N/A</v>
      </c>
      <c r="C11" s="95"/>
      <c r="D11" s="96"/>
      <c r="E11" s="20"/>
      <c r="F11" s="21">
        <f>SUM(H22,L22)</f>
        <v>0</v>
      </c>
      <c r="G11" s="21">
        <f>SUM(E22,I22)</f>
        <v>0</v>
      </c>
      <c r="H11" s="21"/>
      <c r="I11" s="21"/>
      <c r="J11" s="21">
        <f>SUM(G22,K22)</f>
        <v>0</v>
      </c>
      <c r="K11" s="21">
        <f>SUM(F22,J22)</f>
        <v>0</v>
      </c>
      <c r="L11" s="21"/>
      <c r="M11" s="21"/>
      <c r="N11" s="23" t="e">
        <f>J11/(J11+K11)</f>
        <v>#DIV/0!</v>
      </c>
      <c r="O11" s="21">
        <f>SUM(G23,K23)</f>
        <v>0</v>
      </c>
      <c r="Q11" s="20"/>
    </row>
    <row r="15" spans="1:18" x14ac:dyDescent="0.2">
      <c r="F15" s="6" t="s">
        <v>53</v>
      </c>
      <c r="G15" s="7"/>
      <c r="H15" s="8"/>
      <c r="I15" s="8"/>
      <c r="J15" s="6" t="s">
        <v>54</v>
      </c>
      <c r="K15" s="7"/>
      <c r="L15" s="8"/>
      <c r="M15" s="8"/>
      <c r="N15" s="6" t="s">
        <v>55</v>
      </c>
      <c r="O15" s="7"/>
    </row>
    <row r="16" spans="1:18" x14ac:dyDescent="0.2">
      <c r="F16" s="9">
        <v>1</v>
      </c>
      <c r="G16" s="9">
        <v>3</v>
      </c>
      <c r="H16" s="9"/>
      <c r="I16" s="9"/>
      <c r="J16" s="9">
        <v>2</v>
      </c>
      <c r="K16" s="9">
        <v>3</v>
      </c>
      <c r="L16" s="9"/>
      <c r="M16" s="9"/>
      <c r="N16" s="9">
        <v>1</v>
      </c>
      <c r="O16" s="9">
        <v>2</v>
      </c>
    </row>
    <row r="17" spans="4:16" x14ac:dyDescent="0.2">
      <c r="D17" s="11" t="s">
        <v>56</v>
      </c>
      <c r="E17" s="22">
        <f t="shared" ref="E17:E22" si="0">IF(F17&gt;G17,1,0)</f>
        <v>0</v>
      </c>
      <c r="F17" s="21"/>
      <c r="G17" s="21"/>
      <c r="H17" s="21">
        <f t="shared" ref="H17:H22" si="1">IF(G17&gt;F17,1,0)</f>
        <v>0</v>
      </c>
      <c r="I17" s="21">
        <f t="shared" ref="I17:I22" si="2">IF(J17&gt;K17,1,0)</f>
        <v>0</v>
      </c>
      <c r="J17" s="21"/>
      <c r="K17" s="21"/>
      <c r="L17" s="21">
        <f t="shared" ref="L17:L22" si="3">IF(K17&gt;J17,1,0)</f>
        <v>0</v>
      </c>
      <c r="M17" s="21">
        <f t="shared" ref="M17:M22" si="4">IF(N17&gt;O17,1,0)</f>
        <v>0</v>
      </c>
      <c r="N17" s="21"/>
      <c r="O17" s="21"/>
      <c r="P17">
        <f t="shared" ref="P17:P22" si="5">IF(O17&gt;N17,1,0)</f>
        <v>0</v>
      </c>
    </row>
    <row r="18" spans="4:16" x14ac:dyDescent="0.2">
      <c r="D18" s="11" t="s">
        <v>41</v>
      </c>
      <c r="E18" s="22">
        <f t="shared" si="0"/>
        <v>0</v>
      </c>
      <c r="F18" s="21"/>
      <c r="G18" s="21"/>
      <c r="H18" s="21">
        <f t="shared" si="1"/>
        <v>0</v>
      </c>
      <c r="I18" s="21">
        <f t="shared" si="2"/>
        <v>0</v>
      </c>
      <c r="J18" s="21"/>
      <c r="K18" s="21"/>
      <c r="L18" s="21">
        <f t="shared" si="3"/>
        <v>0</v>
      </c>
      <c r="M18" s="21">
        <f t="shared" si="4"/>
        <v>0</v>
      </c>
      <c r="N18" s="21"/>
      <c r="O18" s="21"/>
      <c r="P18">
        <f t="shared" si="5"/>
        <v>0</v>
      </c>
    </row>
    <row r="19" spans="4:16" x14ac:dyDescent="0.2">
      <c r="D19" s="11" t="s">
        <v>42</v>
      </c>
      <c r="E19" s="22">
        <f t="shared" si="0"/>
        <v>0</v>
      </c>
      <c r="F19" s="21"/>
      <c r="G19" s="21"/>
      <c r="H19" s="21">
        <f t="shared" si="1"/>
        <v>0</v>
      </c>
      <c r="I19" s="21">
        <f t="shared" si="2"/>
        <v>0</v>
      </c>
      <c r="J19" s="21"/>
      <c r="K19" s="21"/>
      <c r="L19" s="21">
        <f t="shared" si="3"/>
        <v>0</v>
      </c>
      <c r="M19" s="21">
        <f t="shared" si="4"/>
        <v>0</v>
      </c>
      <c r="N19" s="21"/>
      <c r="O19" s="21"/>
      <c r="P19">
        <f t="shared" si="5"/>
        <v>0</v>
      </c>
    </row>
    <row r="20" spans="4:16" x14ac:dyDescent="0.2">
      <c r="D20" s="11" t="s">
        <v>43</v>
      </c>
      <c r="E20" s="22">
        <f t="shared" si="0"/>
        <v>0</v>
      </c>
      <c r="F20" s="21"/>
      <c r="G20" s="21"/>
      <c r="H20" s="21">
        <f t="shared" si="1"/>
        <v>0</v>
      </c>
      <c r="I20" s="21">
        <f t="shared" si="2"/>
        <v>0</v>
      </c>
      <c r="J20" s="21"/>
      <c r="K20" s="21"/>
      <c r="L20" s="21">
        <f t="shared" si="3"/>
        <v>0</v>
      </c>
      <c r="M20" s="21">
        <f t="shared" si="4"/>
        <v>0</v>
      </c>
      <c r="N20" s="21"/>
      <c r="O20" s="21"/>
      <c r="P20">
        <f t="shared" si="5"/>
        <v>0</v>
      </c>
    </row>
    <row r="21" spans="4:16" x14ac:dyDescent="0.2">
      <c r="D21" s="11" t="s">
        <v>44</v>
      </c>
      <c r="E21" s="22">
        <f t="shared" si="0"/>
        <v>0</v>
      </c>
      <c r="F21" s="21"/>
      <c r="G21" s="21"/>
      <c r="H21" s="21">
        <f t="shared" si="1"/>
        <v>0</v>
      </c>
      <c r="I21" s="21">
        <f t="shared" si="2"/>
        <v>0</v>
      </c>
      <c r="J21" s="21"/>
      <c r="K21" s="21"/>
      <c r="L21" s="21">
        <f t="shared" si="3"/>
        <v>0</v>
      </c>
      <c r="M21" s="21">
        <f t="shared" si="4"/>
        <v>0</v>
      </c>
      <c r="N21" s="21"/>
      <c r="O21" s="21"/>
      <c r="P21">
        <f t="shared" si="5"/>
        <v>0</v>
      </c>
    </row>
    <row r="22" spans="4:16" x14ac:dyDescent="0.2">
      <c r="D22" s="11" t="s">
        <v>45</v>
      </c>
      <c r="E22" s="22">
        <f t="shared" si="0"/>
        <v>0</v>
      </c>
      <c r="F22" s="21">
        <f>SUM(E17:E21)</f>
        <v>0</v>
      </c>
      <c r="G22" s="21">
        <f>SUM(H17:H21)</f>
        <v>0</v>
      </c>
      <c r="H22" s="21">
        <f t="shared" si="1"/>
        <v>0</v>
      </c>
      <c r="I22" s="21">
        <f t="shared" si="2"/>
        <v>0</v>
      </c>
      <c r="J22" s="21">
        <f>SUM(I17:I21)</f>
        <v>0</v>
      </c>
      <c r="K22" s="21">
        <f>SUM(L17:L21)</f>
        <v>0</v>
      </c>
      <c r="L22" s="21">
        <f t="shared" si="3"/>
        <v>0</v>
      </c>
      <c r="M22" s="21">
        <f t="shared" si="4"/>
        <v>0</v>
      </c>
      <c r="N22" s="21">
        <f>SUM(M17:M21)</f>
        <v>0</v>
      </c>
      <c r="O22" s="21">
        <f>SUM(P17:P21)</f>
        <v>0</v>
      </c>
      <c r="P22">
        <f t="shared" si="5"/>
        <v>0</v>
      </c>
    </row>
    <row r="23" spans="4:16" x14ac:dyDescent="0.2">
      <c r="D23" s="11" t="s">
        <v>46</v>
      </c>
      <c r="E23" s="22"/>
      <c r="F23" s="21">
        <f>SUM(F17:F21)-SUM(G17:G21)</f>
        <v>0</v>
      </c>
      <c r="G23" s="21">
        <f>SUM(G17:G21)-SUM(F17:F21)</f>
        <v>0</v>
      </c>
      <c r="H23" s="21"/>
      <c r="I23" s="21"/>
      <c r="J23" s="21">
        <f>SUM(J17:J21)-SUM(K17:K21)</f>
        <v>0</v>
      </c>
      <c r="K23" s="21">
        <f>SUM(K17:K21)-SUM(J17:J21)</f>
        <v>0</v>
      </c>
      <c r="L23" s="21"/>
      <c r="M23" s="21"/>
      <c r="N23" s="21">
        <f>SUM(N17:N21)-SUM(O17:O21)</f>
        <v>0</v>
      </c>
      <c r="O23" s="21">
        <f>SUM(O17:O21)-SUM(N17:N21)</f>
        <v>0</v>
      </c>
    </row>
    <row r="24" spans="4:16" x14ac:dyDescent="0.2">
      <c r="F24" s="11" t="s">
        <v>47</v>
      </c>
      <c r="G24" s="13"/>
      <c r="H24" s="8"/>
      <c r="I24" s="8"/>
      <c r="J24" s="11" t="s">
        <v>48</v>
      </c>
      <c r="K24" s="13"/>
      <c r="L24" s="8"/>
      <c r="M24" s="8"/>
      <c r="N24" s="11" t="s">
        <v>49</v>
      </c>
      <c r="O24" s="13"/>
    </row>
  </sheetData>
  <mergeCells count="4">
    <mergeCell ref="B11:D11"/>
    <mergeCell ref="I3:J3"/>
    <mergeCell ref="B9:D9"/>
    <mergeCell ref="B10:D10"/>
  </mergeCells>
  <phoneticPr fontId="0" type="noConversion"/>
  <pageMargins left="0" right="0.25" top="1" bottom="1" header="0.5" footer="0.5"/>
  <pageSetup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BE51"/>
  <sheetViews>
    <sheetView topLeftCell="A27" zoomScaleNormal="100" workbookViewId="0">
      <selection activeCell="B21" sqref="B21"/>
    </sheetView>
  </sheetViews>
  <sheetFormatPr defaultColWidth="8.85546875" defaultRowHeight="12.75" x14ac:dyDescent="0.2"/>
  <cols>
    <col min="1" max="1" width="6.7109375" customWidth="1"/>
    <col min="2" max="2" width="9.140625" style="5" customWidth="1"/>
    <col min="3" max="4" width="8.85546875" customWidth="1"/>
    <col min="5" max="5" width="9.140625" hidden="1" customWidth="1"/>
    <col min="6" max="7" width="6.7109375" customWidth="1"/>
    <col min="8" max="9" width="9.140625" hidden="1" customWidth="1"/>
    <col min="10" max="10" width="6.7109375" customWidth="1"/>
    <col min="11" max="11" width="7.28515625" customWidth="1"/>
    <col min="12" max="12" width="9.140625" hidden="1" customWidth="1"/>
    <col min="13" max="13" width="5.85546875" hidden="1" customWidth="1"/>
    <col min="14" max="15" width="6.7109375" customWidth="1"/>
    <col min="16" max="17" width="9.140625" hidden="1" customWidth="1"/>
    <col min="18" max="19" width="6.7109375" customWidth="1"/>
    <col min="20" max="21" width="9.140625" hidden="1" customWidth="1"/>
    <col min="22" max="23" width="6.7109375" customWidth="1"/>
    <col min="24" max="25" width="9.140625" hidden="1" customWidth="1"/>
    <col min="26" max="26" width="6.7109375" customWidth="1"/>
    <col min="27" max="27" width="6.5703125" customWidth="1"/>
    <col min="28" max="28" width="9.140625" hidden="1" customWidth="1"/>
    <col min="31" max="32" width="6.7109375" customWidth="1"/>
    <col min="33" max="33" width="11" customWidth="1"/>
    <col min="34" max="34" width="6.7109375" hidden="1" customWidth="1"/>
    <col min="35" max="36" width="6.7109375" customWidth="1"/>
    <col min="37" max="38" width="6.7109375" hidden="1" customWidth="1"/>
    <col min="39" max="40" width="6.7109375" customWidth="1"/>
    <col min="41" max="42" width="6.7109375" hidden="1" customWidth="1"/>
    <col min="43" max="44" width="6.7109375" customWidth="1"/>
    <col min="45" max="46" width="6.7109375" hidden="1" customWidth="1"/>
    <col min="47" max="48" width="6.7109375" customWidth="1"/>
    <col min="49" max="50" width="6.7109375" hidden="1" customWidth="1"/>
    <col min="51" max="52" width="6.7109375" customWidth="1"/>
    <col min="53" max="54" width="6.7109375" hidden="1" customWidth="1"/>
    <col min="55" max="56" width="6.7109375" customWidth="1"/>
    <col min="57" max="57" width="0" hidden="1" customWidth="1"/>
  </cols>
  <sheetData>
    <row r="1" spans="1:56" ht="23.25" x14ac:dyDescent="0.35">
      <c r="B1" s="26" t="str">
        <f>Info!$A$1</f>
        <v>Tournament Name</v>
      </c>
      <c r="AE1" s="26" t="str">
        <f>Info!$A$1</f>
        <v>Tournament Name</v>
      </c>
    </row>
    <row r="2" spans="1:56" ht="15.75" x14ac:dyDescent="0.25">
      <c r="B2" t="s">
        <v>16</v>
      </c>
      <c r="C2" s="24" t="str">
        <f>Info!$A$2</f>
        <v>Date</v>
      </c>
      <c r="O2" s="4" t="s">
        <v>15</v>
      </c>
      <c r="R2" s="92" t="str">
        <f>VLOOKUP($R$3,Info,2,FALSE)</f>
        <v>Pool A</v>
      </c>
      <c r="S2" s="93"/>
      <c r="AE2" t="s">
        <v>16</v>
      </c>
      <c r="AF2" s="24" t="str">
        <f>Info!$A$2</f>
        <v>Date</v>
      </c>
      <c r="AR2" s="4" t="s">
        <v>15</v>
      </c>
      <c r="AU2" s="50" t="s">
        <v>91</v>
      </c>
      <c r="AV2" s="25"/>
    </row>
    <row r="3" spans="1:56" ht="15.75" x14ac:dyDescent="0.25">
      <c r="B3" t="s">
        <v>17</v>
      </c>
      <c r="C3" s="5" t="str">
        <f>VLOOKUP($R$3,Info,3,FALSE)</f>
        <v>Division</v>
      </c>
      <c r="D3" s="5"/>
      <c r="O3" s="4"/>
      <c r="R3" s="3">
        <v>1</v>
      </c>
      <c r="AE3" t="s">
        <v>17</v>
      </c>
      <c r="AF3" s="25" t="str">
        <f>VLOOKUP($R$3,Info,3,FALSE)</f>
        <v>Division</v>
      </c>
      <c r="AO3" s="25"/>
      <c r="AR3" s="4"/>
      <c r="AU3" s="3">
        <v>2</v>
      </c>
    </row>
    <row r="4" spans="1:56" x14ac:dyDescent="0.2">
      <c r="O4" t="s">
        <v>94</v>
      </c>
      <c r="R4" s="48" t="s">
        <v>184</v>
      </c>
      <c r="AE4" s="5"/>
      <c r="AR4" t="s">
        <v>94</v>
      </c>
      <c r="AU4" s="48" t="s">
        <v>184</v>
      </c>
    </row>
    <row r="5" spans="1:56" x14ac:dyDescent="0.2">
      <c r="AE5" s="5"/>
    </row>
    <row r="6" spans="1:56" x14ac:dyDescent="0.2">
      <c r="AE6" s="5"/>
    </row>
    <row r="7" spans="1:56" x14ac:dyDescent="0.2">
      <c r="B7" s="64"/>
      <c r="C7" s="65"/>
      <c r="D7" s="65"/>
      <c r="E7" s="65"/>
      <c r="F7" s="66" t="s">
        <v>19</v>
      </c>
      <c r="G7" s="67"/>
      <c r="H7" s="65"/>
      <c r="I7" s="65"/>
      <c r="J7" s="66" t="s">
        <v>96</v>
      </c>
      <c r="K7" s="67"/>
      <c r="L7" s="65"/>
      <c r="M7" s="65"/>
      <c r="N7" s="68" t="s">
        <v>102</v>
      </c>
      <c r="O7" s="68" t="s">
        <v>21</v>
      </c>
      <c r="P7" s="36"/>
      <c r="Q7" s="36"/>
      <c r="R7" s="68" t="s">
        <v>22</v>
      </c>
      <c r="S7" s="65"/>
      <c r="T7" s="65"/>
      <c r="U7" s="65"/>
      <c r="V7" s="65"/>
      <c r="W7" s="65"/>
      <c r="X7" s="65"/>
      <c r="Y7" s="65"/>
      <c r="Z7" s="65"/>
      <c r="AA7" s="65"/>
      <c r="AE7" s="64"/>
      <c r="AF7" s="65"/>
      <c r="AG7" s="65"/>
      <c r="AH7" s="65"/>
      <c r="AI7" s="66" t="s">
        <v>19</v>
      </c>
      <c r="AJ7" s="67"/>
      <c r="AK7" s="65"/>
      <c r="AL7" s="65"/>
      <c r="AM7" s="66" t="s">
        <v>96</v>
      </c>
      <c r="AN7" s="67"/>
      <c r="AO7" s="65"/>
      <c r="AP7" s="65"/>
      <c r="AQ7" s="68" t="s">
        <v>102</v>
      </c>
      <c r="AR7" s="68" t="s">
        <v>21</v>
      </c>
      <c r="AS7" s="36"/>
      <c r="AT7" s="36"/>
      <c r="AU7" s="68" t="s">
        <v>22</v>
      </c>
      <c r="AV7" s="65"/>
      <c r="AW7" s="65"/>
      <c r="AX7" s="65"/>
      <c r="AY7" s="65"/>
      <c r="AZ7" s="65"/>
      <c r="BA7" s="65"/>
      <c r="BB7" s="65"/>
      <c r="BC7" s="65"/>
      <c r="BD7" s="65"/>
    </row>
    <row r="8" spans="1:56" x14ac:dyDescent="0.2">
      <c r="B8" s="69" t="s">
        <v>23</v>
      </c>
      <c r="C8" s="70"/>
      <c r="D8" s="71"/>
      <c r="E8" s="65"/>
      <c r="F8" s="72" t="s">
        <v>24</v>
      </c>
      <c r="G8" s="72" t="s">
        <v>25</v>
      </c>
      <c r="H8" s="73"/>
      <c r="I8" s="73"/>
      <c r="J8" s="72" t="s">
        <v>24</v>
      </c>
      <c r="K8" s="72" t="s">
        <v>25</v>
      </c>
      <c r="L8" s="65"/>
      <c r="M8" s="65"/>
      <c r="N8" s="66"/>
      <c r="O8" s="74"/>
      <c r="P8" s="74"/>
      <c r="Q8" s="74"/>
      <c r="R8" s="67"/>
      <c r="S8" s="65"/>
      <c r="T8" s="65"/>
      <c r="U8" s="65"/>
      <c r="V8" s="65"/>
      <c r="W8" s="65"/>
      <c r="X8" s="65"/>
      <c r="Y8" s="65"/>
      <c r="Z8" s="65"/>
      <c r="AA8" s="65"/>
      <c r="AE8" s="69" t="s">
        <v>23</v>
      </c>
      <c r="AF8" s="70"/>
      <c r="AG8" s="71"/>
      <c r="AH8" s="65"/>
      <c r="AI8" s="72" t="s">
        <v>24</v>
      </c>
      <c r="AJ8" s="72" t="s">
        <v>25</v>
      </c>
      <c r="AK8" s="73"/>
      <c r="AL8" s="73"/>
      <c r="AM8" s="72" t="s">
        <v>24</v>
      </c>
      <c r="AN8" s="72" t="s">
        <v>25</v>
      </c>
      <c r="AO8" s="65"/>
      <c r="AP8" s="65"/>
      <c r="AQ8" s="66"/>
      <c r="AR8" s="74"/>
      <c r="AS8" s="74"/>
      <c r="AT8" s="74"/>
      <c r="AU8" s="67"/>
      <c r="AV8" s="65"/>
      <c r="AW8" s="65"/>
      <c r="AX8" s="65"/>
      <c r="AY8" s="65"/>
      <c r="AZ8" s="65"/>
      <c r="BA8" s="65"/>
      <c r="BB8" s="65"/>
      <c r="BC8" s="65"/>
      <c r="BD8" s="65"/>
    </row>
    <row r="9" spans="1:56" ht="18" customHeight="1" x14ac:dyDescent="0.2">
      <c r="A9">
        <v>1</v>
      </c>
      <c r="B9" s="89" t="str">
        <f>VLOOKUP($R$3,Info,5,FALSE)</f>
        <v>Seed #1</v>
      </c>
      <c r="C9" s="90"/>
      <c r="D9" s="91"/>
      <c r="E9" s="65"/>
      <c r="F9" s="68"/>
      <c r="G9" s="68"/>
      <c r="H9" s="68"/>
      <c r="I9" s="68"/>
      <c r="J9" s="68"/>
      <c r="K9" s="68"/>
      <c r="L9" s="68"/>
      <c r="M9" s="68"/>
      <c r="N9" s="75" t="e">
        <f t="shared" ref="N9:N14" si="0">(J9/(J9+K9))</f>
        <v>#DIV/0!</v>
      </c>
      <c r="O9" s="68"/>
      <c r="P9" s="68"/>
      <c r="Q9" s="68"/>
      <c r="R9" s="68"/>
      <c r="S9" s="65"/>
      <c r="T9" s="65"/>
      <c r="U9" s="65"/>
      <c r="V9" s="65" t="s">
        <v>38</v>
      </c>
      <c r="W9" s="65"/>
      <c r="X9" s="65"/>
      <c r="Y9" s="65"/>
      <c r="Z9" s="65"/>
      <c r="AA9" s="65"/>
      <c r="AE9" s="89" t="str">
        <f>VLOOKUP($AU$3,Info,5,FALSE)</f>
        <v>Seed #2</v>
      </c>
      <c r="AF9" s="90"/>
      <c r="AG9" s="91"/>
      <c r="AH9" s="65"/>
      <c r="AI9" s="68"/>
      <c r="AJ9" s="68"/>
      <c r="AK9" s="68"/>
      <c r="AL9" s="68"/>
      <c r="AM9" s="68"/>
      <c r="AN9" s="68"/>
      <c r="AO9" s="68"/>
      <c r="AP9" s="68"/>
      <c r="AQ9" s="75" t="e">
        <f>(AM9/(AM9+AN9))</f>
        <v>#DIV/0!</v>
      </c>
      <c r="AR9" s="68"/>
      <c r="AS9" s="68"/>
      <c r="AT9" s="68"/>
      <c r="AU9" s="68"/>
      <c r="AV9" s="65"/>
      <c r="AW9" s="65"/>
      <c r="AX9" s="65"/>
      <c r="AY9" s="65" t="s">
        <v>38</v>
      </c>
      <c r="AZ9" s="65"/>
      <c r="BA9" s="65"/>
      <c r="BB9" s="65"/>
      <c r="BC9" s="65"/>
      <c r="BD9" s="65"/>
    </row>
    <row r="10" spans="1:56" ht="18" customHeight="1" x14ac:dyDescent="0.2">
      <c r="A10">
        <v>2</v>
      </c>
      <c r="B10" s="89" t="str">
        <f>VLOOKUP($R$3,Info,6,FALSE)</f>
        <v>Seed #4</v>
      </c>
      <c r="C10" s="90"/>
      <c r="D10" s="91"/>
      <c r="E10" s="65"/>
      <c r="F10" s="68"/>
      <c r="G10" s="68"/>
      <c r="H10" s="68"/>
      <c r="I10" s="68"/>
      <c r="J10" s="68"/>
      <c r="K10" s="68"/>
      <c r="L10" s="68"/>
      <c r="M10" s="68"/>
      <c r="N10" s="75" t="e">
        <f t="shared" si="0"/>
        <v>#DIV/0!</v>
      </c>
      <c r="O10" s="68"/>
      <c r="P10" s="68"/>
      <c r="Q10" s="68"/>
      <c r="R10" s="68"/>
      <c r="S10" s="65"/>
      <c r="T10" s="65"/>
      <c r="U10" s="65"/>
      <c r="V10" s="65"/>
      <c r="W10" s="65"/>
      <c r="X10" s="65"/>
      <c r="Y10" s="65"/>
      <c r="Z10" s="65"/>
      <c r="AA10" s="65"/>
      <c r="AE10" s="89" t="str">
        <f>VLOOKUP($AU$3,Info,6,FALSE)</f>
        <v>Seed #3</v>
      </c>
      <c r="AF10" s="90"/>
      <c r="AG10" s="91"/>
      <c r="AH10" s="65"/>
      <c r="AI10" s="68"/>
      <c r="AJ10" s="68"/>
      <c r="AK10" s="68"/>
      <c r="AL10" s="68"/>
      <c r="AM10" s="68"/>
      <c r="AN10" s="68"/>
      <c r="AO10" s="68"/>
      <c r="AP10" s="68"/>
      <c r="AQ10" s="75" t="e">
        <f>(AM10/(AM10+AN10))</f>
        <v>#DIV/0!</v>
      </c>
      <c r="AR10" s="68"/>
      <c r="AS10" s="68"/>
      <c r="AT10" s="68"/>
      <c r="AU10" s="68"/>
      <c r="AV10" s="65"/>
      <c r="AW10" s="65"/>
      <c r="AX10" s="65"/>
      <c r="AY10" s="65"/>
      <c r="AZ10" s="65"/>
      <c r="BA10" s="65"/>
      <c r="BB10" s="65"/>
      <c r="BC10" s="65"/>
      <c r="BD10" s="65"/>
    </row>
    <row r="11" spans="1:56" ht="18" customHeight="1" x14ac:dyDescent="0.2">
      <c r="A11">
        <v>3</v>
      </c>
      <c r="B11" s="89" t="str">
        <f>VLOOKUP($R$3,Info,7,FALSE)</f>
        <v>Seed #5</v>
      </c>
      <c r="C11" s="90"/>
      <c r="D11" s="91"/>
      <c r="E11" s="65"/>
      <c r="F11" s="68"/>
      <c r="G11" s="68"/>
      <c r="H11" s="68"/>
      <c r="I11" s="68"/>
      <c r="J11" s="68"/>
      <c r="K11" s="68"/>
      <c r="L11" s="68"/>
      <c r="M11" s="68"/>
      <c r="N11" s="75" t="e">
        <f t="shared" si="0"/>
        <v>#DIV/0!</v>
      </c>
      <c r="O11" s="68"/>
      <c r="P11" s="68"/>
      <c r="Q11" s="68"/>
      <c r="R11" s="68"/>
      <c r="S11" s="65"/>
      <c r="T11" s="65"/>
      <c r="U11" s="65"/>
      <c r="V11" s="65"/>
      <c r="W11" s="65"/>
      <c r="X11" s="65"/>
      <c r="Y11" s="65"/>
      <c r="Z11" s="65"/>
      <c r="AA11" s="65"/>
      <c r="AE11" s="89" t="str">
        <f>VLOOKUP($AU$3,Info,7,FALSE)</f>
        <v>Seed #6</v>
      </c>
      <c r="AF11" s="90"/>
      <c r="AG11" s="91"/>
      <c r="AH11" s="65"/>
      <c r="AI11" s="68"/>
      <c r="AJ11" s="68"/>
      <c r="AK11" s="68"/>
      <c r="AL11" s="68"/>
      <c r="AM11" s="68"/>
      <c r="AN11" s="68"/>
      <c r="AO11" s="68"/>
      <c r="AP11" s="68"/>
      <c r="AQ11" s="75" t="e">
        <f>(AM11/(AM11+AN11))</f>
        <v>#DIV/0!</v>
      </c>
      <c r="AR11" s="68"/>
      <c r="AS11" s="68"/>
      <c r="AT11" s="68"/>
      <c r="AU11" s="68"/>
      <c r="AV11" s="65"/>
      <c r="AW11" s="65"/>
      <c r="AX11" s="65"/>
      <c r="AY11" s="65"/>
      <c r="AZ11" s="65"/>
      <c r="BA11" s="65"/>
      <c r="BB11" s="65"/>
      <c r="BC11" s="65"/>
      <c r="BD11" s="65"/>
    </row>
    <row r="12" spans="1:56" ht="18" customHeight="1" x14ac:dyDescent="0.2">
      <c r="A12">
        <v>4</v>
      </c>
      <c r="B12" s="89" t="str">
        <f>VLOOKUP($R$3,Info,8,FALSE)</f>
        <v>Seed #8</v>
      </c>
      <c r="C12" s="90"/>
      <c r="D12" s="91"/>
      <c r="E12" s="65"/>
      <c r="F12" s="68"/>
      <c r="G12" s="68"/>
      <c r="H12" s="68"/>
      <c r="I12" s="68"/>
      <c r="J12" s="68"/>
      <c r="K12" s="68"/>
      <c r="L12" s="68"/>
      <c r="M12" s="68"/>
      <c r="N12" s="75" t="e">
        <f t="shared" si="0"/>
        <v>#DIV/0!</v>
      </c>
      <c r="O12" s="68"/>
      <c r="P12" s="68"/>
      <c r="Q12" s="68"/>
      <c r="R12" s="68"/>
      <c r="S12" s="65"/>
      <c r="T12" s="65"/>
      <c r="U12" s="65"/>
      <c r="V12" s="65"/>
      <c r="W12" s="65"/>
      <c r="X12" s="65"/>
      <c r="Y12" s="65"/>
      <c r="Z12" s="65"/>
      <c r="AA12" s="65"/>
      <c r="AE12" s="89" t="str">
        <f>VLOOKUP($AU$3,Info,8,FALSE)</f>
        <v>Seed #7</v>
      </c>
      <c r="AF12" s="90"/>
      <c r="AG12" s="91"/>
      <c r="AH12" s="65"/>
      <c r="AI12" s="68"/>
      <c r="AJ12" s="68"/>
      <c r="AK12" s="68"/>
      <c r="AL12" s="68"/>
      <c r="AM12" s="68"/>
      <c r="AN12" s="68"/>
      <c r="AO12" s="68"/>
      <c r="AP12" s="68"/>
      <c r="AQ12" s="75" t="e">
        <f>(AM12/(AM12+AN12))</f>
        <v>#DIV/0!</v>
      </c>
      <c r="AR12" s="68"/>
      <c r="AS12" s="68"/>
      <c r="AT12" s="68"/>
      <c r="AU12" s="68"/>
      <c r="AV12" s="65"/>
      <c r="AW12" s="65"/>
      <c r="AX12" s="65"/>
      <c r="AY12" s="65"/>
      <c r="AZ12" s="65"/>
      <c r="BA12" s="65"/>
      <c r="BB12" s="65"/>
      <c r="BC12" s="65" t="s">
        <v>38</v>
      </c>
      <c r="BD12" s="65"/>
    </row>
    <row r="13" spans="1:56" ht="18" customHeight="1" x14ac:dyDescent="0.2">
      <c r="A13">
        <v>5</v>
      </c>
      <c r="B13" s="89" t="str">
        <f>VLOOKUP($R$3,Info,9,FALSE)</f>
        <v>Seed #9</v>
      </c>
      <c r="C13" s="90"/>
      <c r="D13" s="91"/>
      <c r="E13" s="65"/>
      <c r="F13" s="68"/>
      <c r="G13" s="68"/>
      <c r="H13" s="68"/>
      <c r="I13" s="68"/>
      <c r="J13" s="68"/>
      <c r="K13" s="68"/>
      <c r="L13" s="68"/>
      <c r="M13" s="68"/>
      <c r="N13" s="75" t="e">
        <f t="shared" si="0"/>
        <v>#DIV/0!</v>
      </c>
      <c r="O13" s="68"/>
      <c r="P13" s="68"/>
      <c r="Q13" s="68"/>
      <c r="R13" s="68"/>
      <c r="S13" s="65"/>
      <c r="T13" s="65"/>
      <c r="U13" s="65"/>
      <c r="V13" s="65"/>
      <c r="W13" s="65"/>
      <c r="X13" s="65"/>
      <c r="Y13" s="65"/>
      <c r="Z13" s="65"/>
      <c r="AA13" s="65"/>
      <c r="AE13" s="89" t="str">
        <f>VLOOKUP($AU$3,Info,9,FALSE)</f>
        <v>Seed #10</v>
      </c>
      <c r="AF13" s="90"/>
      <c r="AG13" s="91"/>
      <c r="AH13" s="65"/>
      <c r="AI13" s="68"/>
      <c r="AJ13" s="68"/>
      <c r="AK13" s="68"/>
      <c r="AL13" s="68"/>
      <c r="AM13" s="68"/>
      <c r="AN13" s="68"/>
      <c r="AO13" s="68"/>
      <c r="AP13" s="68"/>
      <c r="AQ13" s="75" t="e">
        <f>(AM13/(AM13+AN13))</f>
        <v>#DIV/0!</v>
      </c>
      <c r="AR13" s="68"/>
      <c r="AS13" s="68"/>
      <c r="AT13" s="68"/>
      <c r="AU13" s="68"/>
      <c r="AV13" s="65"/>
      <c r="AW13" s="65"/>
      <c r="AX13" s="65"/>
      <c r="AY13" s="65"/>
      <c r="AZ13" s="65"/>
      <c r="BA13" s="65"/>
      <c r="BB13" s="65"/>
      <c r="BC13" s="65"/>
      <c r="BD13" s="65"/>
    </row>
    <row r="14" spans="1:56" ht="18" customHeight="1" x14ac:dyDescent="0.2">
      <c r="A14">
        <v>6</v>
      </c>
      <c r="B14" s="89" t="str">
        <f>VLOOKUP($R$3,Info,10,FALSE)</f>
        <v>Seed #11</v>
      </c>
      <c r="C14" s="90"/>
      <c r="D14" s="91"/>
      <c r="E14" s="65"/>
      <c r="F14" s="68"/>
      <c r="G14" s="68"/>
      <c r="H14" s="68"/>
      <c r="I14" s="68"/>
      <c r="J14" s="68"/>
      <c r="K14" s="68"/>
      <c r="L14" s="68"/>
      <c r="M14" s="68"/>
      <c r="N14" s="75" t="e">
        <f t="shared" si="0"/>
        <v>#DIV/0!</v>
      </c>
      <c r="O14" s="68"/>
      <c r="P14" s="68"/>
      <c r="Q14" s="68"/>
      <c r="R14" s="68"/>
      <c r="S14" s="65"/>
      <c r="T14" s="65"/>
      <c r="U14" s="65"/>
      <c r="V14" s="65"/>
      <c r="W14" s="65"/>
      <c r="X14" s="65"/>
      <c r="Y14" s="65"/>
      <c r="Z14" s="65"/>
      <c r="AA14" s="65"/>
      <c r="AV14" s="65"/>
      <c r="AW14" s="65"/>
      <c r="AX14" s="65"/>
      <c r="AY14" s="65"/>
      <c r="AZ14" s="65"/>
      <c r="BA14" s="65"/>
      <c r="BB14" s="65"/>
      <c r="BC14" s="65"/>
      <c r="BD14" s="65"/>
    </row>
    <row r="15" spans="1:56" ht="18" customHeight="1" thickBot="1" x14ac:dyDescent="0.25">
      <c r="B15" s="79"/>
      <c r="C15" s="79"/>
      <c r="D15" s="79"/>
      <c r="E15" s="65"/>
      <c r="F15" s="80"/>
      <c r="G15" s="80"/>
      <c r="H15" s="80"/>
      <c r="I15" s="80"/>
      <c r="J15" s="80"/>
      <c r="K15" s="80"/>
      <c r="L15" s="80"/>
      <c r="M15" s="80"/>
      <c r="N15" s="81"/>
      <c r="O15" s="80"/>
      <c r="P15" s="80"/>
      <c r="Q15" s="80"/>
      <c r="R15" s="80"/>
      <c r="S15" s="65"/>
      <c r="T15" s="65"/>
      <c r="U15" s="65"/>
      <c r="V15" s="65"/>
      <c r="W15" s="65"/>
      <c r="X15" s="65"/>
      <c r="Y15" s="65"/>
      <c r="Z15" s="65"/>
      <c r="AA15" s="65"/>
      <c r="AE15" s="64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</row>
    <row r="16" spans="1:56" ht="13.5" thickTop="1" x14ac:dyDescent="0.2">
      <c r="B16" s="64"/>
      <c r="C16" s="65"/>
      <c r="D16" s="65"/>
      <c r="E16" s="65"/>
      <c r="F16" s="85" t="s">
        <v>117</v>
      </c>
      <c r="G16" s="83"/>
      <c r="H16" s="83"/>
      <c r="I16" s="83"/>
      <c r="J16" s="83"/>
      <c r="K16" s="83"/>
      <c r="L16" s="83"/>
      <c r="M16" s="83"/>
      <c r="N16" s="83"/>
      <c r="O16" s="84"/>
      <c r="P16" s="76"/>
      <c r="Q16" s="76"/>
      <c r="R16" s="83" t="s">
        <v>120</v>
      </c>
      <c r="S16" s="83"/>
      <c r="T16" s="83"/>
      <c r="U16" s="83"/>
      <c r="V16" s="83"/>
      <c r="W16" s="83"/>
      <c r="X16" s="83"/>
      <c r="Y16" s="83"/>
      <c r="Z16" s="83"/>
      <c r="AA16" s="84"/>
      <c r="AE16" s="64"/>
      <c r="AF16" s="65"/>
      <c r="AG16" s="65"/>
      <c r="AH16" s="65"/>
      <c r="AI16" s="85" t="s">
        <v>118</v>
      </c>
      <c r="AJ16" s="83"/>
      <c r="AK16" s="83"/>
      <c r="AL16" s="83"/>
      <c r="AM16" s="83"/>
      <c r="AN16" s="83"/>
      <c r="AO16" s="83"/>
      <c r="AP16" s="83"/>
      <c r="AQ16" s="83"/>
      <c r="AR16" s="84"/>
      <c r="AS16" s="76"/>
      <c r="AT16" s="76"/>
      <c r="AU16" s="83" t="s">
        <v>121</v>
      </c>
      <c r="AV16" s="83"/>
      <c r="AW16" s="83"/>
      <c r="AX16" s="83"/>
      <c r="AY16" s="83"/>
      <c r="AZ16" s="83"/>
      <c r="BA16" s="83"/>
      <c r="BB16" s="83"/>
      <c r="BC16" s="83"/>
      <c r="BD16" s="84"/>
    </row>
    <row r="17" spans="2:57" ht="18" customHeight="1" x14ac:dyDescent="0.2">
      <c r="B17" s="64"/>
      <c r="C17" s="65"/>
      <c r="D17" s="65"/>
      <c r="E17" s="65"/>
      <c r="F17" s="77" t="s">
        <v>132</v>
      </c>
      <c r="G17" s="67"/>
      <c r="H17" s="65"/>
      <c r="I17" s="65"/>
      <c r="J17" s="77" t="s">
        <v>133</v>
      </c>
      <c r="K17" s="67"/>
      <c r="L17" s="65"/>
      <c r="M17" s="65"/>
      <c r="N17" s="77" t="s">
        <v>143</v>
      </c>
      <c r="O17" s="67"/>
      <c r="P17" s="65"/>
      <c r="Q17" s="65"/>
      <c r="R17" s="66" t="s">
        <v>122</v>
      </c>
      <c r="S17" s="67"/>
      <c r="T17" s="65"/>
      <c r="U17" s="65"/>
      <c r="V17" s="66" t="s">
        <v>123</v>
      </c>
      <c r="W17" s="67"/>
      <c r="X17" s="65"/>
      <c r="Y17" s="65"/>
      <c r="Z17" s="66" t="s">
        <v>148</v>
      </c>
      <c r="AA17" s="67"/>
      <c r="AE17" s="64"/>
      <c r="AF17" s="65"/>
      <c r="AG17" s="65"/>
      <c r="AH17" s="65"/>
      <c r="AI17" s="77" t="s">
        <v>134</v>
      </c>
      <c r="AJ17" s="67"/>
      <c r="AK17" s="65"/>
      <c r="AL17" s="65"/>
      <c r="AM17" s="77" t="s">
        <v>138</v>
      </c>
      <c r="AN17" s="67"/>
      <c r="AO17" s="65"/>
      <c r="AP17" s="65"/>
      <c r="AQ17" s="77" t="s">
        <v>144</v>
      </c>
      <c r="AR17" s="67"/>
      <c r="AS17" s="65"/>
      <c r="AT17" s="65"/>
      <c r="AU17" s="77" t="s">
        <v>124</v>
      </c>
      <c r="AV17" s="67"/>
      <c r="AW17" s="65"/>
      <c r="AX17" s="65"/>
      <c r="AY17" s="77" t="s">
        <v>125</v>
      </c>
      <c r="AZ17" s="67"/>
      <c r="BA17" s="65"/>
      <c r="BB17" s="65"/>
      <c r="BC17" s="77" t="s">
        <v>149</v>
      </c>
      <c r="BD17" s="67"/>
    </row>
    <row r="18" spans="2:57" ht="18" customHeight="1" x14ac:dyDescent="0.2">
      <c r="B18" s="64"/>
      <c r="C18" s="65"/>
      <c r="D18" s="65"/>
      <c r="E18" s="65"/>
      <c r="F18" s="68" t="s">
        <v>160</v>
      </c>
      <c r="G18" s="68" t="s">
        <v>161</v>
      </c>
      <c r="H18" s="36"/>
      <c r="I18" s="36"/>
      <c r="J18" s="68" t="s">
        <v>170</v>
      </c>
      <c r="K18" s="68" t="s">
        <v>164</v>
      </c>
      <c r="L18" s="36"/>
      <c r="M18" s="36"/>
      <c r="N18" s="68" t="s">
        <v>168</v>
      </c>
      <c r="O18" s="68" t="s">
        <v>166</v>
      </c>
      <c r="P18" s="36"/>
      <c r="Q18" s="36"/>
      <c r="R18" s="68" t="s">
        <v>163</v>
      </c>
      <c r="S18" s="68" t="s">
        <v>161</v>
      </c>
      <c r="T18" s="36"/>
      <c r="U18" s="36"/>
      <c r="V18" s="68" t="s">
        <v>171</v>
      </c>
      <c r="W18" s="68" t="s">
        <v>165</v>
      </c>
      <c r="X18" s="36"/>
      <c r="Y18" s="36"/>
      <c r="Z18" s="68" t="s">
        <v>172</v>
      </c>
      <c r="AA18" s="68" t="s">
        <v>167</v>
      </c>
      <c r="AE18" s="64"/>
      <c r="AF18" s="65"/>
      <c r="AG18" s="65"/>
      <c r="AH18" s="65"/>
      <c r="AI18" s="68" t="s">
        <v>160</v>
      </c>
      <c r="AJ18" s="68" t="s">
        <v>164</v>
      </c>
      <c r="AK18" s="36"/>
      <c r="AL18" s="36"/>
      <c r="AM18" s="68" t="s">
        <v>170</v>
      </c>
      <c r="AN18" s="68" t="s">
        <v>166</v>
      </c>
      <c r="AO18" s="36"/>
      <c r="AP18" s="36"/>
      <c r="AQ18" s="68" t="s">
        <v>168</v>
      </c>
      <c r="AR18" s="68" t="s">
        <v>167</v>
      </c>
      <c r="AS18" s="36"/>
      <c r="AT18" s="36"/>
      <c r="AU18" s="68" t="s">
        <v>163</v>
      </c>
      <c r="AV18" s="68" t="s">
        <v>165</v>
      </c>
      <c r="AW18" s="36"/>
      <c r="AX18" s="36"/>
      <c r="AY18" s="68" t="s">
        <v>171</v>
      </c>
      <c r="AZ18" s="68" t="s">
        <v>166</v>
      </c>
      <c r="BA18" s="36"/>
      <c r="BB18" s="36"/>
      <c r="BC18" s="68" t="s">
        <v>172</v>
      </c>
      <c r="BD18" s="68" t="s">
        <v>161</v>
      </c>
    </row>
    <row r="19" spans="2:57" ht="18" customHeight="1" x14ac:dyDescent="0.2">
      <c r="B19" s="64"/>
      <c r="C19" s="65"/>
      <c r="D19" s="36" t="s">
        <v>97</v>
      </c>
      <c r="E19" s="65">
        <f>IF(F19&gt;G19,1,0)</f>
        <v>0</v>
      </c>
      <c r="F19" s="68"/>
      <c r="G19" s="68"/>
      <c r="H19" s="68">
        <f>IF(G19&gt;F19,1,0)</f>
        <v>0</v>
      </c>
      <c r="I19" s="68">
        <f>IF(J19&gt;K19,1,0)</f>
        <v>0</v>
      </c>
      <c r="J19" s="68"/>
      <c r="K19" s="68"/>
      <c r="L19" s="68">
        <f>IF(K19&gt;J19,1,0)</f>
        <v>0</v>
      </c>
      <c r="M19" s="68">
        <f>IF(N19&gt;O19,1,0)</f>
        <v>0</v>
      </c>
      <c r="N19" s="68"/>
      <c r="O19" s="68"/>
      <c r="P19" s="68">
        <f>IF(O19&gt;N19,1,0)</f>
        <v>0</v>
      </c>
      <c r="Q19" s="68">
        <f>IF(R19&gt;S19,1,0)</f>
        <v>0</v>
      </c>
      <c r="R19" s="68"/>
      <c r="S19" s="68"/>
      <c r="T19" s="68">
        <f>IF(S19&gt;R19,1,0)</f>
        <v>0</v>
      </c>
      <c r="U19" s="68">
        <f>IF(V19&gt;W19,1,0)</f>
        <v>0</v>
      </c>
      <c r="V19" s="68"/>
      <c r="W19" s="68"/>
      <c r="X19" s="68">
        <f>IF(W19&gt;V19,1,0)</f>
        <v>0</v>
      </c>
      <c r="Y19" s="68">
        <f>IF(Z19&gt;AA19,1,0)</f>
        <v>0</v>
      </c>
      <c r="Z19" s="68"/>
      <c r="AA19" s="68"/>
      <c r="AB19">
        <f>IF(AA19&gt;Z19,1,0)</f>
        <v>0</v>
      </c>
      <c r="AE19" s="64"/>
      <c r="AF19" s="65"/>
      <c r="AG19" s="36" t="s">
        <v>97</v>
      </c>
      <c r="AH19" s="65">
        <f>IF(AI19&gt;AJ19,1,0)</f>
        <v>0</v>
      </c>
      <c r="AI19" s="68"/>
      <c r="AJ19" s="68"/>
      <c r="AK19" s="68">
        <f>IF(AJ19&gt;AI19,1,0)</f>
        <v>0</v>
      </c>
      <c r="AL19" s="68">
        <f>IF(AM19&gt;AN19,1,0)</f>
        <v>0</v>
      </c>
      <c r="AM19" s="68"/>
      <c r="AN19" s="68"/>
      <c r="AO19" s="68">
        <f>IF(AN19&gt;AM19,1,0)</f>
        <v>0</v>
      </c>
      <c r="AP19" s="68">
        <f>IF(AQ19&gt;AR19,1,0)</f>
        <v>0</v>
      </c>
      <c r="AQ19" s="68"/>
      <c r="AR19" s="68"/>
      <c r="AS19" s="68">
        <f>IF(AR19&gt;AQ19,1,0)</f>
        <v>0</v>
      </c>
      <c r="AT19" s="68">
        <f>IF(AU19&gt;AV19,1,0)</f>
        <v>0</v>
      </c>
      <c r="AU19" s="68"/>
      <c r="AV19" s="68"/>
      <c r="AW19" s="68">
        <f>IF(AV19&gt;AU19,1,0)</f>
        <v>0</v>
      </c>
      <c r="AX19" s="68">
        <f>IF(AY19&gt;AZ19,1,0)</f>
        <v>0</v>
      </c>
      <c r="AY19" s="68"/>
      <c r="AZ19" s="68"/>
      <c r="BA19" s="68">
        <f>IF(AZ19&gt;AY19,1,0)</f>
        <v>0</v>
      </c>
      <c r="BB19" s="68">
        <f>IF(BC19&gt;BD19,1,0)</f>
        <v>0</v>
      </c>
      <c r="BC19" s="68"/>
      <c r="BD19" s="68"/>
      <c r="BE19">
        <f>IF(BD19&gt;BC19,1,0)</f>
        <v>0</v>
      </c>
    </row>
    <row r="20" spans="2:57" ht="18" customHeight="1" x14ac:dyDescent="0.2">
      <c r="B20" s="64"/>
      <c r="C20" s="65"/>
      <c r="D20" s="36" t="s">
        <v>98</v>
      </c>
      <c r="E20" s="65">
        <f>IF(F20&gt;G20,1,0)</f>
        <v>0</v>
      </c>
      <c r="F20" s="68"/>
      <c r="G20" s="68"/>
      <c r="H20" s="68">
        <f>IF(G20&gt;F20,1,0)</f>
        <v>0</v>
      </c>
      <c r="I20" s="68">
        <f>IF(J20&gt;K20,1,0)</f>
        <v>0</v>
      </c>
      <c r="J20" s="68"/>
      <c r="K20" s="68"/>
      <c r="L20" s="68">
        <f>IF(K20&gt;J20,1,0)</f>
        <v>0</v>
      </c>
      <c r="M20" s="68">
        <f>IF(N20&gt;O20,1,0)</f>
        <v>0</v>
      </c>
      <c r="N20" s="68"/>
      <c r="O20" s="68"/>
      <c r="P20" s="68">
        <f>IF(O20&gt;N20,1,0)</f>
        <v>0</v>
      </c>
      <c r="Q20" s="68">
        <f>IF(R20&gt;S20,1,0)</f>
        <v>0</v>
      </c>
      <c r="R20" s="68"/>
      <c r="S20" s="68"/>
      <c r="T20" s="68">
        <f>IF(S20&gt;R20,1,0)</f>
        <v>0</v>
      </c>
      <c r="U20" s="68">
        <f>IF(V20&gt;W20,1,0)</f>
        <v>0</v>
      </c>
      <c r="V20" s="68"/>
      <c r="W20" s="68"/>
      <c r="X20" s="68">
        <f>IF(W20&gt;V20,1,0)</f>
        <v>0</v>
      </c>
      <c r="Y20" s="68">
        <f>IF(Z20&gt;AA20,1,0)</f>
        <v>0</v>
      </c>
      <c r="Z20" s="68"/>
      <c r="AA20" s="68"/>
      <c r="AB20">
        <f>IF(AA20&gt;Z20,1,0)</f>
        <v>0</v>
      </c>
      <c r="AE20" s="64"/>
      <c r="AF20" s="65"/>
      <c r="AG20" s="36" t="s">
        <v>98</v>
      </c>
      <c r="AH20" s="65">
        <f>IF(AI20&gt;AJ20,1,0)</f>
        <v>0</v>
      </c>
      <c r="AI20" s="68"/>
      <c r="AJ20" s="68"/>
      <c r="AK20" s="68">
        <f>IF(AJ20&gt;AI20,1,0)</f>
        <v>0</v>
      </c>
      <c r="AL20" s="68">
        <f>IF(AM20&gt;AN20,1,0)</f>
        <v>0</v>
      </c>
      <c r="AM20" s="68"/>
      <c r="AN20" s="68"/>
      <c r="AO20" s="68">
        <f>IF(AN20&gt;AM20,1,0)</f>
        <v>0</v>
      </c>
      <c r="AP20" s="68">
        <f>IF(AQ20&gt;AR20,1,0)</f>
        <v>0</v>
      </c>
      <c r="AQ20" s="68"/>
      <c r="AR20" s="68"/>
      <c r="AS20" s="68">
        <f>IF(AR20&gt;AQ20,1,0)</f>
        <v>0</v>
      </c>
      <c r="AT20" s="68">
        <f>IF(AU20&gt;AV20,1,0)</f>
        <v>0</v>
      </c>
      <c r="AU20" s="68"/>
      <c r="AV20" s="68"/>
      <c r="AW20" s="68">
        <f>IF(AV20&gt;AU20,1,0)</f>
        <v>0</v>
      </c>
      <c r="AX20" s="68">
        <f>IF(AY20&gt;AZ20,1,0)</f>
        <v>0</v>
      </c>
      <c r="AY20" s="68"/>
      <c r="AZ20" s="68"/>
      <c r="BA20" s="68">
        <f>IF(AZ20&gt;AY20,1,0)</f>
        <v>0</v>
      </c>
      <c r="BB20" s="68">
        <f>IF(BC20&gt;BD20,1,0)</f>
        <v>0</v>
      </c>
      <c r="BC20" s="68"/>
      <c r="BD20" s="68"/>
      <c r="BE20">
        <f>IF(BD20&gt;BC20,1,0)</f>
        <v>0</v>
      </c>
    </row>
    <row r="21" spans="2:57" ht="18" customHeight="1" x14ac:dyDescent="0.2">
      <c r="B21" s="64"/>
      <c r="C21" s="65"/>
      <c r="D21" s="36" t="s">
        <v>99</v>
      </c>
      <c r="E21" s="65">
        <f>IF(F21&gt;G21,1,0)</f>
        <v>0</v>
      </c>
      <c r="F21" s="68"/>
      <c r="G21" s="68"/>
      <c r="H21" s="68">
        <f>IF(G21&gt;F21,1,0)</f>
        <v>0</v>
      </c>
      <c r="I21" s="68">
        <f>IF(J21&gt;K21,1,0)</f>
        <v>0</v>
      </c>
      <c r="J21" s="68"/>
      <c r="K21" s="68"/>
      <c r="L21" s="68">
        <f>IF(K21&gt;J21,1,0)</f>
        <v>0</v>
      </c>
      <c r="M21" s="68">
        <f>IF(N21&gt;O21,1,0)</f>
        <v>0</v>
      </c>
      <c r="N21" s="68"/>
      <c r="O21" s="68"/>
      <c r="P21" s="68">
        <f>IF(O21&gt;N21,1,0)</f>
        <v>0</v>
      </c>
      <c r="Q21" s="68">
        <f>IF(R21&gt;S21,1,0)</f>
        <v>0</v>
      </c>
      <c r="R21" s="68"/>
      <c r="S21" s="68"/>
      <c r="T21" s="68">
        <f>IF(S21&gt;R21,1,0)</f>
        <v>0</v>
      </c>
      <c r="U21" s="68">
        <f>IF(V21&gt;W21,1,0)</f>
        <v>0</v>
      </c>
      <c r="V21" s="68"/>
      <c r="W21" s="68"/>
      <c r="X21" s="68">
        <f>IF(W21&gt;V21,1,0)</f>
        <v>0</v>
      </c>
      <c r="Y21" s="68">
        <f>IF(Z21&gt;AA21,1,0)</f>
        <v>0</v>
      </c>
      <c r="Z21" s="68"/>
      <c r="AA21" s="68"/>
      <c r="AB21">
        <f>IF(AA21&gt;Z21,1,0)</f>
        <v>0</v>
      </c>
      <c r="AE21" s="64"/>
      <c r="AF21" s="65"/>
      <c r="AG21" s="36" t="s">
        <v>99</v>
      </c>
      <c r="AH21" s="65">
        <f>IF(AI21&gt;AJ21,1,0)</f>
        <v>0</v>
      </c>
      <c r="AI21" s="68"/>
      <c r="AJ21" s="68"/>
      <c r="AK21" s="68">
        <f>IF(AJ21&gt;AI21,1,0)</f>
        <v>0</v>
      </c>
      <c r="AL21" s="68">
        <f>IF(AM21&gt;AN21,1,0)</f>
        <v>0</v>
      </c>
      <c r="AM21" s="68"/>
      <c r="AN21" s="68"/>
      <c r="AO21" s="68">
        <f>IF(AN21&gt;AM21,1,0)</f>
        <v>0</v>
      </c>
      <c r="AP21" s="68">
        <f>IF(AQ21&gt;AR21,1,0)</f>
        <v>0</v>
      </c>
      <c r="AQ21" s="68"/>
      <c r="AR21" s="68"/>
      <c r="AS21" s="68">
        <f>IF(AR21&gt;AQ21,1,0)</f>
        <v>0</v>
      </c>
      <c r="AT21" s="68">
        <f>IF(AU21&gt;AV21,1,0)</f>
        <v>0</v>
      </c>
      <c r="AU21" s="68"/>
      <c r="AV21" s="68"/>
      <c r="AW21" s="68">
        <f>IF(AV21&gt;AU21,1,0)</f>
        <v>0</v>
      </c>
      <c r="AX21" s="68">
        <f>IF(AY21&gt;AZ21,1,0)</f>
        <v>0</v>
      </c>
      <c r="AY21" s="68"/>
      <c r="AZ21" s="68"/>
      <c r="BA21" s="68">
        <f>IF(AZ21&gt;AY21,1,0)</f>
        <v>0</v>
      </c>
      <c r="BB21" s="68">
        <f>IF(BC21&gt;BD21,1,0)</f>
        <v>0</v>
      </c>
      <c r="BC21" s="68"/>
      <c r="BD21" s="68"/>
      <c r="BE21">
        <f>IF(BD21&gt;BC21,1,0)</f>
        <v>0</v>
      </c>
    </row>
    <row r="22" spans="2:57" ht="18" hidden="1" customHeight="1" x14ac:dyDescent="0.2">
      <c r="B22" s="64"/>
      <c r="C22" s="65"/>
      <c r="D22" s="36" t="s">
        <v>100</v>
      </c>
      <c r="E22" s="65">
        <f>IF(F22&gt;G22,1,0)</f>
        <v>0</v>
      </c>
      <c r="F22" s="68"/>
      <c r="G22" s="68"/>
      <c r="H22" s="68">
        <f>IF(G22&gt;F22,1,0)</f>
        <v>0</v>
      </c>
      <c r="I22" s="68">
        <f>IF(J22&gt;K22,1,0)</f>
        <v>0</v>
      </c>
      <c r="J22" s="68"/>
      <c r="K22" s="68"/>
      <c r="L22" s="68">
        <f>IF(K22&gt;J22,1,0)</f>
        <v>0</v>
      </c>
      <c r="M22" s="68">
        <f>IF(N22&gt;O22,1,0)</f>
        <v>0</v>
      </c>
      <c r="N22" s="68"/>
      <c r="O22" s="68"/>
      <c r="P22" s="68">
        <f>IF(O22&gt;N22,1,0)</f>
        <v>0</v>
      </c>
      <c r="Q22" s="68">
        <f>IF(R22&gt;S22,1,0)</f>
        <v>0</v>
      </c>
      <c r="R22" s="68"/>
      <c r="S22" s="68"/>
      <c r="T22" s="68">
        <f>IF(S22&gt;R22,1,0)</f>
        <v>0</v>
      </c>
      <c r="U22" s="68">
        <f>IF(V22&gt;W22,1,0)</f>
        <v>0</v>
      </c>
      <c r="V22" s="68"/>
      <c r="W22" s="68"/>
      <c r="X22" s="68">
        <f>IF(W22&gt;V22,1,0)</f>
        <v>0</v>
      </c>
      <c r="Y22" s="68">
        <f>IF(Z22&gt;AA22,1,0)</f>
        <v>0</v>
      </c>
      <c r="Z22" s="68"/>
      <c r="AA22" s="68"/>
      <c r="AB22">
        <f>IF(AA22&gt;Z22,1,0)</f>
        <v>0</v>
      </c>
      <c r="AE22" s="64"/>
      <c r="AF22" s="65"/>
      <c r="AG22" s="36" t="s">
        <v>100</v>
      </c>
      <c r="AH22" s="65">
        <f>IF(AI22&gt;AJ22,1,0)</f>
        <v>0</v>
      </c>
      <c r="AI22" s="68"/>
      <c r="AJ22" s="68"/>
      <c r="AK22" s="68">
        <f>IF(AJ22&gt;AI22,1,0)</f>
        <v>0</v>
      </c>
      <c r="AL22" s="68">
        <f>IF(AM22&gt;AN22,1,0)</f>
        <v>0</v>
      </c>
      <c r="AM22" s="68"/>
      <c r="AN22" s="68"/>
      <c r="AO22" s="68">
        <f>IF(AN22&gt;AM22,1,0)</f>
        <v>0</v>
      </c>
      <c r="AP22" s="68">
        <f>IF(AQ22&gt;AR22,1,0)</f>
        <v>0</v>
      </c>
      <c r="AQ22" s="68"/>
      <c r="AR22" s="68"/>
      <c r="AS22" s="68">
        <f>IF(AR22&gt;AQ22,1,0)</f>
        <v>0</v>
      </c>
      <c r="AT22" s="68">
        <f>IF(AU22&gt;AV22,1,0)</f>
        <v>0</v>
      </c>
      <c r="AU22" s="68"/>
      <c r="AV22" s="68"/>
      <c r="AW22" s="68">
        <f>IF(AV22&gt;AU22,1,0)</f>
        <v>0</v>
      </c>
      <c r="AX22" s="68">
        <f>IF(AY22&gt;AZ22,1,0)</f>
        <v>0</v>
      </c>
      <c r="AY22" s="68"/>
      <c r="AZ22" s="68"/>
      <c r="BA22" s="68">
        <f>IF(AZ22&gt;AY22,1,0)</f>
        <v>0</v>
      </c>
      <c r="BB22" s="68">
        <f>IF(BC22&gt;BD22,1,0)</f>
        <v>0</v>
      </c>
      <c r="BC22" s="68"/>
      <c r="BD22" s="68"/>
      <c r="BE22">
        <f>IF(BD22&gt;BC22,1,0)</f>
        <v>0</v>
      </c>
    </row>
    <row r="23" spans="2:57" ht="18" hidden="1" customHeight="1" x14ac:dyDescent="0.2">
      <c r="B23" s="64"/>
      <c r="C23" s="65"/>
      <c r="D23" s="36" t="s">
        <v>101</v>
      </c>
      <c r="E23" s="65">
        <f>IF(F23&gt;G23,1,0)</f>
        <v>0</v>
      </c>
      <c r="F23" s="68"/>
      <c r="G23" s="68"/>
      <c r="H23" s="68">
        <f>IF(G23&gt;F23,1,0)</f>
        <v>0</v>
      </c>
      <c r="I23" s="68">
        <f>IF(J23&gt;K23,1,0)</f>
        <v>0</v>
      </c>
      <c r="J23" s="68"/>
      <c r="K23" s="68"/>
      <c r="L23" s="68">
        <f>IF(K23&gt;J23,1,0)</f>
        <v>0</v>
      </c>
      <c r="M23" s="68">
        <f>IF(N23&gt;O23,1,0)</f>
        <v>0</v>
      </c>
      <c r="N23" s="68"/>
      <c r="O23" s="68"/>
      <c r="P23" s="68">
        <f>IF(O23&gt;N23,1,0)</f>
        <v>0</v>
      </c>
      <c r="Q23" s="68">
        <f>IF(R23&gt;S23,1,0)</f>
        <v>0</v>
      </c>
      <c r="R23" s="68"/>
      <c r="S23" s="68"/>
      <c r="T23" s="68">
        <f>IF(S23&gt;R23,1,0)</f>
        <v>0</v>
      </c>
      <c r="U23" s="68">
        <f>IF(V23&gt;W23,1,0)</f>
        <v>0</v>
      </c>
      <c r="V23" s="68"/>
      <c r="W23" s="68"/>
      <c r="X23" s="68">
        <f>IF(W23&gt;V23,1,0)</f>
        <v>0</v>
      </c>
      <c r="Y23" s="68">
        <f>IF(Z23&gt;AA23,1,0)</f>
        <v>0</v>
      </c>
      <c r="Z23" s="68"/>
      <c r="AA23" s="68"/>
      <c r="AB23">
        <f>IF(AA23&gt;Z23,1,0)</f>
        <v>0</v>
      </c>
      <c r="AE23" s="64"/>
      <c r="AF23" s="65"/>
      <c r="AG23" s="36" t="s">
        <v>101</v>
      </c>
      <c r="AH23" s="65">
        <f>IF(AI23&gt;AJ23,1,0)</f>
        <v>0</v>
      </c>
      <c r="AI23" s="68"/>
      <c r="AJ23" s="68"/>
      <c r="AK23" s="68">
        <f>IF(AJ23&gt;AI23,1,0)</f>
        <v>0</v>
      </c>
      <c r="AL23" s="68">
        <f>IF(AM23&gt;AN23,1,0)</f>
        <v>0</v>
      </c>
      <c r="AM23" s="68"/>
      <c r="AN23" s="68"/>
      <c r="AO23" s="68">
        <f>IF(AN23&gt;AM23,1,0)</f>
        <v>0</v>
      </c>
      <c r="AP23" s="68">
        <f>IF(AQ23&gt;AR23,1,0)</f>
        <v>0</v>
      </c>
      <c r="AQ23" s="68"/>
      <c r="AR23" s="68"/>
      <c r="AS23" s="68">
        <f>IF(AR23&gt;AQ23,1,0)</f>
        <v>0</v>
      </c>
      <c r="AT23" s="68">
        <f>IF(AU23&gt;AV23,1,0)</f>
        <v>0</v>
      </c>
      <c r="AU23" s="68"/>
      <c r="AV23" s="68"/>
      <c r="AW23" s="68">
        <f>IF(AV23&gt;AU23,1,0)</f>
        <v>0</v>
      </c>
      <c r="AX23" s="68">
        <f>IF(AY23&gt;AZ23,1,0)</f>
        <v>0</v>
      </c>
      <c r="AY23" s="68"/>
      <c r="AZ23" s="68"/>
      <c r="BA23" s="68">
        <f>IF(AZ23&gt;AY23,1,0)</f>
        <v>0</v>
      </c>
      <c r="BB23" s="68">
        <f>IF(BC23&gt;BD23,1,0)</f>
        <v>0</v>
      </c>
      <c r="BC23" s="68"/>
      <c r="BD23" s="68"/>
      <c r="BE23">
        <f>IF(BD23&gt;BC23,1,0)</f>
        <v>0</v>
      </c>
    </row>
    <row r="24" spans="2:57" x14ac:dyDescent="0.2">
      <c r="B24" s="64"/>
      <c r="C24" s="65"/>
      <c r="D24" s="36" t="s">
        <v>103</v>
      </c>
      <c r="E24" s="65"/>
      <c r="F24" s="68">
        <f>SUM(E19:E23)</f>
        <v>0</v>
      </c>
      <c r="G24" s="68">
        <f>SUM(H19:H23)</f>
        <v>0</v>
      </c>
      <c r="H24" s="68"/>
      <c r="I24" s="68"/>
      <c r="J24" s="68">
        <f>SUM(I19:I23)</f>
        <v>0</v>
      </c>
      <c r="K24" s="68">
        <f>SUM(L19:L23)</f>
        <v>0</v>
      </c>
      <c r="L24" s="68"/>
      <c r="M24" s="68"/>
      <c r="N24" s="68">
        <f>SUM(M19:M23)</f>
        <v>0</v>
      </c>
      <c r="O24" s="68">
        <f>SUM(P19:P23)</f>
        <v>0</v>
      </c>
      <c r="P24" s="68"/>
      <c r="Q24" s="68"/>
      <c r="R24" s="68">
        <f>SUM(Q19:Q23)</f>
        <v>0</v>
      </c>
      <c r="S24" s="68">
        <f>SUM(T19:T23)</f>
        <v>0</v>
      </c>
      <c r="T24" s="68"/>
      <c r="U24" s="68"/>
      <c r="V24" s="68">
        <f>SUM(U19:U23)</f>
        <v>0</v>
      </c>
      <c r="W24" s="68">
        <f>SUM(X19:X23)</f>
        <v>0</v>
      </c>
      <c r="X24" s="68"/>
      <c r="Y24" s="68"/>
      <c r="Z24" s="68">
        <f>SUM(Y19:Y23)</f>
        <v>0</v>
      </c>
      <c r="AA24" s="68">
        <f>SUM(AB19:AB23)</f>
        <v>0</v>
      </c>
      <c r="AE24" s="64"/>
      <c r="AF24" s="65"/>
      <c r="AG24" s="36" t="s">
        <v>103</v>
      </c>
      <c r="AH24" s="65"/>
      <c r="AI24" s="68">
        <f>SUM(AH19:AH23)</f>
        <v>0</v>
      </c>
      <c r="AJ24" s="68">
        <f>SUM(AK19:AK23)</f>
        <v>0</v>
      </c>
      <c r="AK24" s="68"/>
      <c r="AL24" s="68"/>
      <c r="AM24" s="68">
        <f>SUM(AL19:AL23)</f>
        <v>0</v>
      </c>
      <c r="AN24" s="68">
        <f>SUM(AO19:AO23)</f>
        <v>0</v>
      </c>
      <c r="AO24" s="68"/>
      <c r="AP24" s="68"/>
      <c r="AQ24" s="68">
        <f>SUM(AP19:AP23)</f>
        <v>0</v>
      </c>
      <c r="AR24" s="68">
        <f>SUM(AS19:AS23)</f>
        <v>0</v>
      </c>
      <c r="AS24" s="68"/>
      <c r="AT24" s="68"/>
      <c r="AU24" s="68">
        <f>SUM(AT19:AT23)</f>
        <v>0</v>
      </c>
      <c r="AV24" s="68">
        <f>SUM(AW19:AW23)</f>
        <v>0</v>
      </c>
      <c r="AW24" s="68"/>
      <c r="AX24" s="68"/>
      <c r="AY24" s="68">
        <f>SUM(AX19:AX23)</f>
        <v>0</v>
      </c>
      <c r="AZ24" s="68">
        <f>SUM(BA19:BA23)</f>
        <v>0</v>
      </c>
      <c r="BA24" s="68"/>
      <c r="BB24" s="68"/>
      <c r="BC24" s="68">
        <f>SUM(BB19:BB23)</f>
        <v>0</v>
      </c>
      <c r="BD24" s="68">
        <f>SUM(BE19:BE23)</f>
        <v>0</v>
      </c>
    </row>
    <row r="25" spans="2:57" x14ac:dyDescent="0.2">
      <c r="B25" s="64"/>
      <c r="C25" s="65"/>
      <c r="D25" s="36" t="s">
        <v>32</v>
      </c>
      <c r="E25" s="65">
        <f>IF(F24&gt;G24,1,0)</f>
        <v>0</v>
      </c>
      <c r="F25" s="68">
        <f>SUM(F19:F23)-SUM(G19:G23)</f>
        <v>0</v>
      </c>
      <c r="G25" s="68">
        <f>SUM(G19:G23)-SUM(F19:F23)</f>
        <v>0</v>
      </c>
      <c r="H25" s="68">
        <f>IF(G24&gt;F24,1,0)</f>
        <v>0</v>
      </c>
      <c r="I25" s="68">
        <f>IF(J24&gt;K24,1,0)</f>
        <v>0</v>
      </c>
      <c r="J25" s="68">
        <f>SUM(J19:J23)-SUM(K19:K23)</f>
        <v>0</v>
      </c>
      <c r="K25" s="68">
        <f>SUM(K19:K23)-SUM(J19:J23)</f>
        <v>0</v>
      </c>
      <c r="L25" s="68">
        <f>IF(K24&gt;J24,1,0)</f>
        <v>0</v>
      </c>
      <c r="M25" s="68">
        <f>IF(N24&gt;O24,1,0)</f>
        <v>0</v>
      </c>
      <c r="N25" s="68">
        <f>SUM(N19:N23)-SUM(O19:O23)</f>
        <v>0</v>
      </c>
      <c r="O25" s="68">
        <f>SUM(O19:O23)-SUM(N19:N23)</f>
        <v>0</v>
      </c>
      <c r="P25" s="68">
        <f>IF(O24&gt;N24,1,0)</f>
        <v>0</v>
      </c>
      <c r="Q25" s="68">
        <f>IF(R24&gt;S24,1,0)</f>
        <v>0</v>
      </c>
      <c r="R25" s="68">
        <f>SUM(R19:R23)-SUM(S19:S23)</f>
        <v>0</v>
      </c>
      <c r="S25" s="68">
        <f>SUM(S19:S23)-SUM(R19:R23)</f>
        <v>0</v>
      </c>
      <c r="T25" s="68">
        <f>IF(S24&gt;R24,1,0)</f>
        <v>0</v>
      </c>
      <c r="U25" s="68">
        <f>IF(V24&gt;W24,1,0)</f>
        <v>0</v>
      </c>
      <c r="V25" s="68">
        <f>SUM(V19:V23)-SUM(W19:W23)</f>
        <v>0</v>
      </c>
      <c r="W25" s="68">
        <f>SUM(W19:W23)-SUM(V19:V23)</f>
        <v>0</v>
      </c>
      <c r="X25" s="68">
        <f>IF(W24&gt;V24,1,0)</f>
        <v>0</v>
      </c>
      <c r="Y25" s="68">
        <f>IF(Z24&gt;AA24,1,0)</f>
        <v>0</v>
      </c>
      <c r="Z25" s="68">
        <f>SUM(Z19:Z23)-SUM(AA19:AA23)</f>
        <v>0</v>
      </c>
      <c r="AA25" s="68">
        <f>SUM(AA19:AA23)-SUM(Z19:Z23)</f>
        <v>0</v>
      </c>
      <c r="AB25">
        <f>IF(AA24&gt;Z24,1,0)</f>
        <v>0</v>
      </c>
      <c r="AE25" s="64"/>
      <c r="AF25" s="65"/>
      <c r="AG25" s="36" t="s">
        <v>32</v>
      </c>
      <c r="AH25" s="65">
        <f>IF(AI24&gt;AJ24,1,0)</f>
        <v>0</v>
      </c>
      <c r="AI25" s="68">
        <f>SUM(AI19:AI23)-SUM(AJ19:AJ23)</f>
        <v>0</v>
      </c>
      <c r="AJ25" s="68">
        <f>SUM(AJ19:AJ23)-SUM(AI19:AI23)</f>
        <v>0</v>
      </c>
      <c r="AK25" s="68">
        <f>IF(AJ24&gt;AI24,1,0)</f>
        <v>0</v>
      </c>
      <c r="AL25" s="68">
        <f>IF(AM24&gt;AN24,1,0)</f>
        <v>0</v>
      </c>
      <c r="AM25" s="68">
        <f>SUM(AM19:AM23)-SUM(AN19:AN23)</f>
        <v>0</v>
      </c>
      <c r="AN25" s="68">
        <f>SUM(AN19:AN23)-SUM(AM19:AM23)</f>
        <v>0</v>
      </c>
      <c r="AO25" s="68">
        <f>IF(AN24&gt;AM24,1,0)</f>
        <v>0</v>
      </c>
      <c r="AP25" s="68">
        <f>IF(AQ24&gt;AR24,1,0)</f>
        <v>0</v>
      </c>
      <c r="AQ25" s="68">
        <f>SUM(AQ19:AQ23)-SUM(AR19:AR23)</f>
        <v>0</v>
      </c>
      <c r="AR25" s="68">
        <f>SUM(AR19:AR23)-SUM(AQ19:AQ23)</f>
        <v>0</v>
      </c>
      <c r="AS25" s="68">
        <f>IF(AR24&gt;AQ24,1,0)</f>
        <v>0</v>
      </c>
      <c r="AT25" s="68">
        <f>IF(AU24&gt;AV24,1,0)</f>
        <v>0</v>
      </c>
      <c r="AU25" s="68">
        <f>SUM(AU19:AU23)-SUM(AV19:AV23)</f>
        <v>0</v>
      </c>
      <c r="AV25" s="68">
        <f>SUM(AV19:AV23)-SUM(AU19:AU23)</f>
        <v>0</v>
      </c>
      <c r="AW25" s="68">
        <f>IF(AV24&gt;AU24,1,0)</f>
        <v>0</v>
      </c>
      <c r="AX25" s="68">
        <f>IF(AY24&gt;AZ24,1,0)</f>
        <v>0</v>
      </c>
      <c r="AY25" s="68">
        <f>SUM(AY19:AY23)-SUM(AZ19:AZ23)</f>
        <v>0</v>
      </c>
      <c r="AZ25" s="68">
        <f>SUM(AZ19:AZ23)-SUM(AY19:AY23)</f>
        <v>0</v>
      </c>
      <c r="BA25" s="68">
        <f>IF(AZ24&gt;AY24,1,0)</f>
        <v>0</v>
      </c>
      <c r="BB25" s="68">
        <f>IF(BC24&gt;BD24,1,0)</f>
        <v>0</v>
      </c>
      <c r="BC25" s="68">
        <f>SUM(BC19:BC23)-SUM(BD19:BD23)</f>
        <v>0</v>
      </c>
      <c r="BD25" s="68">
        <f>SUM(BD19:BD23)-SUM(BC19:BC23)</f>
        <v>0</v>
      </c>
      <c r="BE25">
        <f>IF(BD24&gt;BC24,1,0)</f>
        <v>0</v>
      </c>
    </row>
    <row r="26" spans="2:57" x14ac:dyDescent="0.2">
      <c r="B26" s="64"/>
      <c r="C26" s="65"/>
      <c r="D26" s="65"/>
      <c r="E26" s="65"/>
      <c r="F26" s="78" t="s">
        <v>162</v>
      </c>
      <c r="G26" s="71"/>
      <c r="H26" s="65"/>
      <c r="I26" s="65"/>
      <c r="J26" s="78" t="s">
        <v>66</v>
      </c>
      <c r="K26" s="71"/>
      <c r="L26" s="65"/>
      <c r="M26" s="65"/>
      <c r="N26" s="78" t="s">
        <v>70</v>
      </c>
      <c r="O26" s="71"/>
      <c r="P26" s="65"/>
      <c r="Q26" s="65"/>
      <c r="R26" s="78" t="s">
        <v>82</v>
      </c>
      <c r="S26" s="71"/>
      <c r="T26" s="65"/>
      <c r="U26" s="65"/>
      <c r="V26" s="78" t="s">
        <v>87</v>
      </c>
      <c r="W26" s="71"/>
      <c r="X26" s="65"/>
      <c r="Y26" s="65"/>
      <c r="Z26" s="78" t="s">
        <v>89</v>
      </c>
      <c r="AA26" s="71"/>
      <c r="AE26" s="64"/>
      <c r="AF26" s="65"/>
      <c r="AG26" s="65"/>
      <c r="AH26" s="65"/>
      <c r="AI26" s="78" t="s">
        <v>162</v>
      </c>
      <c r="AJ26" s="71"/>
      <c r="AK26" s="65"/>
      <c r="AL26" s="65"/>
      <c r="AM26" s="86" t="s">
        <v>85</v>
      </c>
      <c r="AN26" s="87"/>
      <c r="AO26" s="65"/>
      <c r="AP26" s="65"/>
      <c r="AQ26" s="86" t="s">
        <v>86</v>
      </c>
      <c r="AR26" s="88"/>
      <c r="AS26" s="65"/>
      <c r="AT26" s="65"/>
      <c r="AU26" s="86" t="s">
        <v>169</v>
      </c>
      <c r="AV26" s="88"/>
      <c r="AW26" s="65"/>
      <c r="AX26" s="65"/>
      <c r="AY26" s="86" t="s">
        <v>83</v>
      </c>
      <c r="AZ26" s="88"/>
      <c r="BA26" s="65"/>
      <c r="BB26" s="65"/>
      <c r="BC26" s="86" t="s">
        <v>84</v>
      </c>
      <c r="BD26" s="87"/>
    </row>
    <row r="27" spans="2:57" ht="13.5" thickBot="1" x14ac:dyDescent="0.25">
      <c r="B27" s="64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E27" s="64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</row>
    <row r="28" spans="2:57" ht="13.5" thickTop="1" x14ac:dyDescent="0.2">
      <c r="B28" s="64"/>
      <c r="C28" s="65"/>
      <c r="D28" s="65"/>
      <c r="E28" s="65"/>
      <c r="F28" s="85" t="s">
        <v>156</v>
      </c>
      <c r="G28" s="83"/>
      <c r="H28" s="83"/>
      <c r="I28" s="83"/>
      <c r="J28" s="83"/>
      <c r="K28" s="83"/>
      <c r="L28" s="83"/>
      <c r="M28" s="83"/>
      <c r="N28" s="83"/>
      <c r="O28" s="84"/>
      <c r="P28" s="76"/>
      <c r="Q28" s="76"/>
      <c r="R28" s="83" t="s">
        <v>157</v>
      </c>
      <c r="S28" s="83"/>
      <c r="T28" s="83"/>
      <c r="U28" s="83"/>
      <c r="V28" s="83"/>
      <c r="W28" s="83"/>
      <c r="X28" s="83"/>
      <c r="Y28" s="83"/>
      <c r="Z28" s="83"/>
      <c r="AA28" s="84"/>
      <c r="AE28" s="64"/>
      <c r="AF28" s="65"/>
      <c r="AG28" s="65"/>
      <c r="AH28" s="65"/>
      <c r="AI28" s="85" t="s">
        <v>158</v>
      </c>
      <c r="AJ28" s="83"/>
      <c r="AK28" s="83"/>
      <c r="AL28" s="83"/>
      <c r="AM28" s="83"/>
      <c r="AN28" s="83"/>
      <c r="AO28" s="83"/>
      <c r="AP28" s="83"/>
      <c r="AQ28" s="83"/>
      <c r="AR28" s="84"/>
      <c r="AS28" s="76"/>
      <c r="AT28" s="76"/>
      <c r="AU28" s="83" t="s">
        <v>159</v>
      </c>
      <c r="AV28" s="83"/>
      <c r="AW28" s="83"/>
      <c r="AX28" s="83"/>
      <c r="AY28" s="83"/>
      <c r="AZ28" s="83"/>
      <c r="BA28" s="83"/>
      <c r="BB28" s="83"/>
      <c r="BC28" s="83"/>
      <c r="BD28" s="84"/>
    </row>
    <row r="29" spans="2:57" ht="18" customHeight="1" x14ac:dyDescent="0.2">
      <c r="B29" s="64"/>
      <c r="C29" s="65"/>
      <c r="D29" s="65"/>
      <c r="E29" s="65"/>
      <c r="F29" s="66" t="s">
        <v>135</v>
      </c>
      <c r="G29" s="67"/>
      <c r="H29" s="65"/>
      <c r="I29" s="65"/>
      <c r="J29" s="66" t="s">
        <v>139</v>
      </c>
      <c r="K29" s="67"/>
      <c r="L29" s="65"/>
      <c r="M29" s="65"/>
      <c r="N29" s="66" t="s">
        <v>145</v>
      </c>
      <c r="O29" s="67"/>
      <c r="P29" s="65"/>
      <c r="Q29" s="65"/>
      <c r="R29" s="66" t="s">
        <v>126</v>
      </c>
      <c r="S29" s="67"/>
      <c r="T29" s="65"/>
      <c r="U29" s="65"/>
      <c r="V29" s="66" t="s">
        <v>127</v>
      </c>
      <c r="W29" s="67"/>
      <c r="X29" s="65"/>
      <c r="Y29" s="65"/>
      <c r="Z29" s="66" t="s">
        <v>150</v>
      </c>
      <c r="AA29" s="67"/>
      <c r="AE29" s="64"/>
      <c r="AF29" s="65"/>
      <c r="AG29" s="65"/>
      <c r="AH29" s="65"/>
      <c r="AI29" s="77" t="s">
        <v>136</v>
      </c>
      <c r="AJ29" s="67"/>
      <c r="AK29" s="65"/>
      <c r="AL29" s="65"/>
      <c r="AM29" s="77" t="s">
        <v>140</v>
      </c>
      <c r="AN29" s="67"/>
      <c r="AO29" s="65"/>
      <c r="AP29" s="65"/>
      <c r="AQ29" s="77" t="s">
        <v>146</v>
      </c>
      <c r="AR29" s="67"/>
      <c r="AS29" s="65"/>
      <c r="AT29" s="65"/>
      <c r="AU29" s="77" t="s">
        <v>128</v>
      </c>
      <c r="AV29" s="67"/>
      <c r="AW29" s="65"/>
      <c r="AX29" s="65"/>
      <c r="AY29" s="77" t="s">
        <v>129</v>
      </c>
      <c r="AZ29" s="67"/>
      <c r="BA29" s="65"/>
      <c r="BB29" s="65"/>
      <c r="BC29" s="77" t="s">
        <v>151</v>
      </c>
      <c r="BD29" s="67"/>
    </row>
    <row r="30" spans="2:57" ht="18" customHeight="1" x14ac:dyDescent="0.2">
      <c r="B30" s="64"/>
      <c r="C30" s="65"/>
      <c r="D30" s="65"/>
      <c r="E30" s="65"/>
      <c r="F30" s="68" t="s">
        <v>160</v>
      </c>
      <c r="G30" s="68" t="s">
        <v>165</v>
      </c>
      <c r="H30" s="36"/>
      <c r="I30" s="36"/>
      <c r="J30" s="68" t="s">
        <v>170</v>
      </c>
      <c r="K30" s="68" t="s">
        <v>167</v>
      </c>
      <c r="L30" s="36"/>
      <c r="M30" s="36"/>
      <c r="N30" s="68" t="s">
        <v>168</v>
      </c>
      <c r="O30" s="68" t="s">
        <v>164</v>
      </c>
      <c r="P30" s="36"/>
      <c r="Q30" s="36"/>
      <c r="R30" s="68" t="s">
        <v>163</v>
      </c>
      <c r="S30" s="68" t="s">
        <v>166</v>
      </c>
      <c r="T30" s="36"/>
      <c r="U30" s="36"/>
      <c r="V30" s="68" t="s">
        <v>171</v>
      </c>
      <c r="W30" s="68" t="s">
        <v>161</v>
      </c>
      <c r="X30" s="36"/>
      <c r="Y30" s="36"/>
      <c r="Z30" s="68" t="s">
        <v>172</v>
      </c>
      <c r="AA30" s="68" t="s">
        <v>164</v>
      </c>
      <c r="AE30" s="64"/>
      <c r="AF30" s="65"/>
      <c r="AG30" s="65"/>
      <c r="AH30" s="65"/>
      <c r="AI30" s="68" t="s">
        <v>160</v>
      </c>
      <c r="AJ30" s="68" t="s">
        <v>167</v>
      </c>
      <c r="AK30" s="36"/>
      <c r="AL30" s="36"/>
      <c r="AM30" s="68" t="s">
        <v>170</v>
      </c>
      <c r="AN30" s="68" t="s">
        <v>161</v>
      </c>
      <c r="AO30" s="36"/>
      <c r="AP30" s="36"/>
      <c r="AQ30" s="68" t="s">
        <v>168</v>
      </c>
      <c r="AR30" s="68" t="s">
        <v>165</v>
      </c>
      <c r="AS30" s="36"/>
      <c r="AT30" s="36"/>
      <c r="AU30" s="68" t="s">
        <v>163</v>
      </c>
      <c r="AV30" s="68" t="s">
        <v>167</v>
      </c>
      <c r="AW30" s="36"/>
      <c r="AX30" s="36"/>
      <c r="AY30" s="68" t="s">
        <v>171</v>
      </c>
      <c r="AZ30" s="68" t="s">
        <v>164</v>
      </c>
      <c r="BA30" s="36"/>
      <c r="BB30" s="36"/>
      <c r="BC30" s="68" t="s">
        <v>172</v>
      </c>
      <c r="BD30" s="68" t="s">
        <v>166</v>
      </c>
    </row>
    <row r="31" spans="2:57" ht="18" customHeight="1" x14ac:dyDescent="0.2">
      <c r="B31" s="64"/>
      <c r="C31" s="65"/>
      <c r="D31" s="36" t="s">
        <v>97</v>
      </c>
      <c r="E31" s="65">
        <f>IF(F31&gt;G31,1,0)</f>
        <v>0</v>
      </c>
      <c r="F31" s="68"/>
      <c r="G31" s="68"/>
      <c r="H31" s="68">
        <f>IF(G31&gt;F31,1,0)</f>
        <v>0</v>
      </c>
      <c r="I31" s="68">
        <f>IF(J31&gt;K31,1,0)</f>
        <v>0</v>
      </c>
      <c r="J31" s="68"/>
      <c r="K31" s="68"/>
      <c r="L31" s="68">
        <f>IF(K31&gt;J31,1,0)</f>
        <v>0</v>
      </c>
      <c r="M31" s="68">
        <f>IF(N31&gt;O31,1,0)</f>
        <v>0</v>
      </c>
      <c r="N31" s="68"/>
      <c r="O31" s="68"/>
      <c r="P31" s="68">
        <f>IF(O31&gt;N31,1,0)</f>
        <v>0</v>
      </c>
      <c r="Q31" s="68">
        <f>IF(R31&gt;S31,1,0)</f>
        <v>0</v>
      </c>
      <c r="R31" s="68"/>
      <c r="S31" s="68"/>
      <c r="T31" s="68">
        <f>IF(S31&gt;R31,1,0)</f>
        <v>0</v>
      </c>
      <c r="U31" s="68">
        <f>IF(V31&gt;W31,1,0)</f>
        <v>0</v>
      </c>
      <c r="V31" s="68"/>
      <c r="W31" s="68"/>
      <c r="X31" s="68">
        <f>IF(W31&gt;V31,1,0)</f>
        <v>0</v>
      </c>
      <c r="Y31" s="68">
        <f>IF(Z31&gt;AA31,1,0)</f>
        <v>0</v>
      </c>
      <c r="Z31" s="68"/>
      <c r="AA31" s="68"/>
      <c r="AB31">
        <f>IF(AA31&gt;Z31,1,0)</f>
        <v>0</v>
      </c>
      <c r="AE31" s="64"/>
      <c r="AF31" s="65"/>
      <c r="AG31" s="36" t="s">
        <v>97</v>
      </c>
      <c r="AH31" s="65">
        <f>IF(AI31&gt;AJ31,1,0)</f>
        <v>0</v>
      </c>
      <c r="AI31" s="68"/>
      <c r="AJ31" s="68"/>
      <c r="AK31" s="68">
        <f>IF(AJ31&gt;AI31,1,0)</f>
        <v>0</v>
      </c>
      <c r="AL31" s="68">
        <f>IF(AM31&gt;AN31,1,0)</f>
        <v>0</v>
      </c>
      <c r="AM31" s="68"/>
      <c r="AN31" s="68"/>
      <c r="AO31" s="68">
        <f>IF(AN31&gt;AM31,1,0)</f>
        <v>0</v>
      </c>
      <c r="AP31" s="68">
        <f>IF(AQ31&gt;AR31,1,0)</f>
        <v>0</v>
      </c>
      <c r="AQ31" s="68"/>
      <c r="AR31" s="68"/>
      <c r="AS31" s="68">
        <f>IF(AR31&gt;AQ31,1,0)</f>
        <v>0</v>
      </c>
      <c r="AT31" s="68">
        <f>IF(AU31&gt;AV31,1,0)</f>
        <v>0</v>
      </c>
      <c r="AU31" s="68"/>
      <c r="AV31" s="68"/>
      <c r="AW31" s="68">
        <f>IF(AV31&gt;AU31,1,0)</f>
        <v>0</v>
      </c>
      <c r="AX31" s="68">
        <f>IF(AY31&gt;AZ31,1,0)</f>
        <v>0</v>
      </c>
      <c r="AY31" s="68"/>
      <c r="AZ31" s="68"/>
      <c r="BA31" s="68">
        <f>IF(AZ31&gt;AY31,1,0)</f>
        <v>0</v>
      </c>
      <c r="BB31" s="68">
        <f>IF(BC31&gt;BD31,1,0)</f>
        <v>0</v>
      </c>
      <c r="BC31" s="68"/>
      <c r="BD31" s="68"/>
      <c r="BE31">
        <f>IF(BD31&gt;BC31,1,0)</f>
        <v>0</v>
      </c>
    </row>
    <row r="32" spans="2:57" ht="18" customHeight="1" x14ac:dyDescent="0.2">
      <c r="B32" s="64"/>
      <c r="C32" s="65"/>
      <c r="D32" s="36" t="s">
        <v>98</v>
      </c>
      <c r="E32" s="65">
        <f>IF(F32&gt;G32,1,0)</f>
        <v>0</v>
      </c>
      <c r="F32" s="68"/>
      <c r="G32" s="68"/>
      <c r="H32" s="68">
        <f>IF(G32&gt;F32,1,0)</f>
        <v>0</v>
      </c>
      <c r="I32" s="68">
        <f>IF(J32&gt;K32,1,0)</f>
        <v>0</v>
      </c>
      <c r="J32" s="68"/>
      <c r="K32" s="68"/>
      <c r="L32" s="68">
        <f>IF(K32&gt;J32,1,0)</f>
        <v>0</v>
      </c>
      <c r="M32" s="68">
        <f>IF(N32&gt;O32,1,0)</f>
        <v>0</v>
      </c>
      <c r="N32" s="68"/>
      <c r="O32" s="68"/>
      <c r="P32" s="68">
        <f>IF(O32&gt;N32,1,0)</f>
        <v>0</v>
      </c>
      <c r="Q32" s="68">
        <f>IF(R32&gt;S32,1,0)</f>
        <v>0</v>
      </c>
      <c r="R32" s="68"/>
      <c r="S32" s="68"/>
      <c r="T32" s="68">
        <f>IF(S32&gt;R32,1,0)</f>
        <v>0</v>
      </c>
      <c r="U32" s="68">
        <f>IF(V32&gt;W32,1,0)</f>
        <v>0</v>
      </c>
      <c r="V32" s="68"/>
      <c r="W32" s="68"/>
      <c r="X32" s="68">
        <f>IF(W32&gt;V32,1,0)</f>
        <v>0</v>
      </c>
      <c r="Y32" s="68">
        <f>IF(Z32&gt;AA32,1,0)</f>
        <v>0</v>
      </c>
      <c r="Z32" s="68"/>
      <c r="AA32" s="68"/>
      <c r="AB32">
        <f>IF(AA32&gt;Z32,1,0)</f>
        <v>0</v>
      </c>
      <c r="AE32" s="64"/>
      <c r="AF32" s="65"/>
      <c r="AG32" s="36" t="s">
        <v>98</v>
      </c>
      <c r="AH32" s="65">
        <f>IF(AI32&gt;AJ32,1,0)</f>
        <v>0</v>
      </c>
      <c r="AI32" s="68"/>
      <c r="AJ32" s="68"/>
      <c r="AK32" s="68">
        <f>IF(AJ32&gt;AI32,1,0)</f>
        <v>0</v>
      </c>
      <c r="AL32" s="68">
        <f>IF(AM32&gt;AN32,1,0)</f>
        <v>0</v>
      </c>
      <c r="AM32" s="68"/>
      <c r="AN32" s="68"/>
      <c r="AO32" s="68">
        <f>IF(AN32&gt;AM32,1,0)</f>
        <v>0</v>
      </c>
      <c r="AP32" s="68">
        <f>IF(AQ32&gt;AR32,1,0)</f>
        <v>0</v>
      </c>
      <c r="AQ32" s="68"/>
      <c r="AR32" s="68"/>
      <c r="AS32" s="68">
        <f>IF(AR32&gt;AQ32,1,0)</f>
        <v>0</v>
      </c>
      <c r="AT32" s="68">
        <f>IF(AU32&gt;AV32,1,0)</f>
        <v>0</v>
      </c>
      <c r="AU32" s="68"/>
      <c r="AV32" s="68"/>
      <c r="AW32" s="68">
        <f>IF(AV32&gt;AU32,1,0)</f>
        <v>0</v>
      </c>
      <c r="AX32" s="68">
        <f>IF(AY32&gt;AZ32,1,0)</f>
        <v>0</v>
      </c>
      <c r="AY32" s="68"/>
      <c r="AZ32" s="68"/>
      <c r="BA32" s="68">
        <f>IF(AZ32&gt;AY32,1,0)</f>
        <v>0</v>
      </c>
      <c r="BB32" s="68">
        <f>IF(BC32&gt;BD32,1,0)</f>
        <v>0</v>
      </c>
      <c r="BC32" s="68"/>
      <c r="BD32" s="68"/>
      <c r="BE32">
        <f>IF(BD32&gt;BC32,1,0)</f>
        <v>0</v>
      </c>
    </row>
    <row r="33" spans="2:57" ht="18" customHeight="1" x14ac:dyDescent="0.2">
      <c r="B33" s="64"/>
      <c r="C33" s="65"/>
      <c r="D33" s="36" t="s">
        <v>99</v>
      </c>
      <c r="E33" s="65">
        <f>IF(F33&gt;G33,1,0)</f>
        <v>0</v>
      </c>
      <c r="F33" s="68"/>
      <c r="G33" s="68"/>
      <c r="H33" s="68">
        <f>IF(G33&gt;F33,1,0)</f>
        <v>0</v>
      </c>
      <c r="I33" s="68">
        <f>IF(J33&gt;K33,1,0)</f>
        <v>0</v>
      </c>
      <c r="J33" s="68"/>
      <c r="K33" s="68"/>
      <c r="L33" s="68">
        <f>IF(K33&gt;J33,1,0)</f>
        <v>0</v>
      </c>
      <c r="M33" s="68">
        <f>IF(N33&gt;O33,1,0)</f>
        <v>0</v>
      </c>
      <c r="N33" s="68"/>
      <c r="O33" s="68"/>
      <c r="P33" s="68">
        <f>IF(O33&gt;N33,1,0)</f>
        <v>0</v>
      </c>
      <c r="Q33" s="68">
        <f>IF(R33&gt;S33,1,0)</f>
        <v>0</v>
      </c>
      <c r="R33" s="68"/>
      <c r="S33" s="68"/>
      <c r="T33" s="68">
        <f>IF(S33&gt;R33,1,0)</f>
        <v>0</v>
      </c>
      <c r="U33" s="68">
        <f>IF(V33&gt;W33,1,0)</f>
        <v>0</v>
      </c>
      <c r="V33" s="68"/>
      <c r="W33" s="68"/>
      <c r="X33" s="68">
        <f>IF(W33&gt;V33,1,0)</f>
        <v>0</v>
      </c>
      <c r="Y33" s="68">
        <f>IF(Z33&gt;AA33,1,0)</f>
        <v>0</v>
      </c>
      <c r="Z33" s="68"/>
      <c r="AA33" s="68"/>
      <c r="AB33">
        <f>IF(AA33&gt;Z33,1,0)</f>
        <v>0</v>
      </c>
      <c r="AE33" s="64"/>
      <c r="AF33" s="65"/>
      <c r="AG33" s="36" t="s">
        <v>99</v>
      </c>
      <c r="AH33" s="65">
        <f>IF(AI33&gt;AJ33,1,0)</f>
        <v>0</v>
      </c>
      <c r="AI33" s="68"/>
      <c r="AJ33" s="68"/>
      <c r="AK33" s="68">
        <f>IF(AJ33&gt;AI33,1,0)</f>
        <v>0</v>
      </c>
      <c r="AL33" s="68">
        <f>IF(AM33&gt;AN33,1,0)</f>
        <v>0</v>
      </c>
      <c r="AM33" s="68"/>
      <c r="AN33" s="68"/>
      <c r="AO33" s="68">
        <f>IF(AN33&gt;AM33,1,0)</f>
        <v>0</v>
      </c>
      <c r="AP33" s="68">
        <f>IF(AQ33&gt;AR33,1,0)</f>
        <v>0</v>
      </c>
      <c r="AQ33" s="68"/>
      <c r="AR33" s="68"/>
      <c r="AS33" s="68">
        <f>IF(AR33&gt;AQ33,1,0)</f>
        <v>0</v>
      </c>
      <c r="AT33" s="68">
        <f>IF(AU33&gt;AV33,1,0)</f>
        <v>0</v>
      </c>
      <c r="AU33" s="68"/>
      <c r="AV33" s="68"/>
      <c r="AW33" s="68">
        <f>IF(AV33&gt;AU33,1,0)</f>
        <v>0</v>
      </c>
      <c r="AX33" s="68">
        <f>IF(AY33&gt;AZ33,1,0)</f>
        <v>0</v>
      </c>
      <c r="AY33" s="68"/>
      <c r="AZ33" s="68"/>
      <c r="BA33" s="68">
        <f>IF(AZ33&gt;AY33,1,0)</f>
        <v>0</v>
      </c>
      <c r="BB33" s="68">
        <f>IF(BC33&gt;BD33,1,0)</f>
        <v>0</v>
      </c>
      <c r="BC33" s="68"/>
      <c r="BD33" s="68"/>
      <c r="BE33">
        <f>IF(BD33&gt;BC33,1,0)</f>
        <v>0</v>
      </c>
    </row>
    <row r="34" spans="2:57" ht="18" hidden="1" customHeight="1" x14ac:dyDescent="0.2">
      <c r="B34" s="64"/>
      <c r="C34" s="65"/>
      <c r="D34" s="36" t="s">
        <v>100</v>
      </c>
      <c r="E34" s="65">
        <f>IF(F34&gt;G34,1,0)</f>
        <v>0</v>
      </c>
      <c r="F34" s="68"/>
      <c r="G34" s="68"/>
      <c r="H34" s="68">
        <f>IF(G34&gt;F34,1,0)</f>
        <v>0</v>
      </c>
      <c r="I34" s="68">
        <f>IF(J34&gt;K34,1,0)</f>
        <v>0</v>
      </c>
      <c r="J34" s="68"/>
      <c r="K34" s="68"/>
      <c r="L34" s="68">
        <f>IF(K34&gt;J34,1,0)</f>
        <v>0</v>
      </c>
      <c r="M34" s="68">
        <f>IF(N34&gt;O34,1,0)</f>
        <v>0</v>
      </c>
      <c r="N34" s="68"/>
      <c r="O34" s="68"/>
      <c r="P34" s="68">
        <f>IF(O34&gt;N34,1,0)</f>
        <v>0</v>
      </c>
      <c r="Q34" s="68">
        <f>IF(R34&gt;S34,1,0)</f>
        <v>0</v>
      </c>
      <c r="R34" s="68"/>
      <c r="S34" s="68"/>
      <c r="T34" s="68">
        <f>IF(S34&gt;R34,1,0)</f>
        <v>0</v>
      </c>
      <c r="U34" s="68">
        <f>IF(V34&gt;W34,1,0)</f>
        <v>0</v>
      </c>
      <c r="V34" s="68"/>
      <c r="W34" s="68"/>
      <c r="X34" s="68">
        <f>IF(W34&gt;V34,1,0)</f>
        <v>0</v>
      </c>
      <c r="Y34" s="68">
        <f>IF(Z34&gt;AA34,1,0)</f>
        <v>0</v>
      </c>
      <c r="Z34" s="68"/>
      <c r="AA34" s="68"/>
      <c r="AB34">
        <f>IF(AA34&gt;Z34,1,0)</f>
        <v>0</v>
      </c>
      <c r="AE34" s="64"/>
      <c r="AF34" s="65"/>
      <c r="AG34" s="36" t="s">
        <v>100</v>
      </c>
      <c r="AH34" s="65">
        <f>IF(AI34&gt;AJ34,1,0)</f>
        <v>0</v>
      </c>
      <c r="AI34" s="68"/>
      <c r="AJ34" s="68"/>
      <c r="AK34" s="68">
        <f>IF(AJ34&gt;AI34,1,0)</f>
        <v>0</v>
      </c>
      <c r="AL34" s="68">
        <f>IF(AM34&gt;AN34,1,0)</f>
        <v>0</v>
      </c>
      <c r="AM34" s="68"/>
      <c r="AN34" s="68"/>
      <c r="AO34" s="68">
        <f>IF(AN34&gt;AM34,1,0)</f>
        <v>0</v>
      </c>
      <c r="AP34" s="68">
        <f>IF(AQ34&gt;AR34,1,0)</f>
        <v>0</v>
      </c>
      <c r="AQ34" s="68"/>
      <c r="AR34" s="68"/>
      <c r="AS34" s="68">
        <f>IF(AR34&gt;AQ34,1,0)</f>
        <v>0</v>
      </c>
      <c r="AT34" s="68">
        <f>IF(AU34&gt;AV34,1,0)</f>
        <v>0</v>
      </c>
      <c r="AU34" s="68"/>
      <c r="AV34" s="68"/>
      <c r="AW34" s="68">
        <f>IF(AV34&gt;AU34,1,0)</f>
        <v>0</v>
      </c>
      <c r="AX34" s="68">
        <f>IF(AY34&gt;AZ34,1,0)</f>
        <v>0</v>
      </c>
      <c r="AY34" s="68"/>
      <c r="AZ34" s="68"/>
      <c r="BA34" s="68">
        <f>IF(AZ34&gt;AY34,1,0)</f>
        <v>0</v>
      </c>
      <c r="BB34" s="68">
        <f>IF(BC34&gt;BD34,1,0)</f>
        <v>0</v>
      </c>
      <c r="BC34" s="68"/>
      <c r="BD34" s="68"/>
      <c r="BE34">
        <f>IF(BD34&gt;BC34,1,0)</f>
        <v>0</v>
      </c>
    </row>
    <row r="35" spans="2:57" ht="18" hidden="1" customHeight="1" x14ac:dyDescent="0.2">
      <c r="B35" s="64"/>
      <c r="C35" s="65"/>
      <c r="D35" s="36" t="s">
        <v>101</v>
      </c>
      <c r="E35" s="65">
        <f>IF(F35&gt;G35,1,0)</f>
        <v>0</v>
      </c>
      <c r="F35" s="68"/>
      <c r="G35" s="68"/>
      <c r="H35" s="68">
        <f>IF(G35&gt;F35,1,0)</f>
        <v>0</v>
      </c>
      <c r="I35" s="68">
        <f>IF(J35&gt;K35,1,0)</f>
        <v>0</v>
      </c>
      <c r="J35" s="68"/>
      <c r="K35" s="68"/>
      <c r="L35" s="68">
        <f>IF(K35&gt;J35,1,0)</f>
        <v>0</v>
      </c>
      <c r="M35" s="68">
        <f>IF(N35&gt;O35,1,0)</f>
        <v>0</v>
      </c>
      <c r="N35" s="68"/>
      <c r="O35" s="68"/>
      <c r="P35" s="68">
        <f>IF(O35&gt;N35,1,0)</f>
        <v>0</v>
      </c>
      <c r="Q35" s="68">
        <f>IF(R35&gt;S35,1,0)</f>
        <v>0</v>
      </c>
      <c r="R35" s="68"/>
      <c r="S35" s="68"/>
      <c r="T35" s="68">
        <f>IF(S35&gt;R35,1,0)</f>
        <v>0</v>
      </c>
      <c r="U35" s="68">
        <f>IF(V35&gt;W35,1,0)</f>
        <v>0</v>
      </c>
      <c r="V35" s="68"/>
      <c r="W35" s="68"/>
      <c r="X35" s="68">
        <f>IF(W35&gt;V35,1,0)</f>
        <v>0</v>
      </c>
      <c r="Y35" s="68">
        <f>IF(Z35&gt;AA35,1,0)</f>
        <v>0</v>
      </c>
      <c r="Z35" s="68"/>
      <c r="AA35" s="68"/>
      <c r="AB35">
        <f>IF(AA35&gt;Z35,1,0)</f>
        <v>0</v>
      </c>
      <c r="AE35" s="64"/>
      <c r="AF35" s="65"/>
      <c r="AG35" s="36" t="s">
        <v>101</v>
      </c>
      <c r="AH35" s="65">
        <f>IF(AI35&gt;AJ35,1,0)</f>
        <v>0</v>
      </c>
      <c r="AI35" s="68"/>
      <c r="AJ35" s="68"/>
      <c r="AK35" s="68">
        <f>IF(AJ35&gt;AI35,1,0)</f>
        <v>0</v>
      </c>
      <c r="AL35" s="68">
        <f>IF(AM35&gt;AN35,1,0)</f>
        <v>0</v>
      </c>
      <c r="AM35" s="68"/>
      <c r="AN35" s="68"/>
      <c r="AO35" s="68">
        <f>IF(AN35&gt;AM35,1,0)</f>
        <v>0</v>
      </c>
      <c r="AP35" s="68">
        <f>IF(AQ35&gt;AR35,1,0)</f>
        <v>0</v>
      </c>
      <c r="AQ35" s="68"/>
      <c r="AR35" s="68"/>
      <c r="AS35" s="68">
        <f>IF(AR35&gt;AQ35,1,0)</f>
        <v>0</v>
      </c>
      <c r="AT35" s="68">
        <f>IF(AU35&gt;AV35,1,0)</f>
        <v>0</v>
      </c>
      <c r="AU35" s="68"/>
      <c r="AV35" s="68"/>
      <c r="AW35" s="68">
        <f>IF(AV35&gt;AU35,1,0)</f>
        <v>0</v>
      </c>
      <c r="AX35" s="68">
        <f>IF(AY35&gt;AZ35,1,0)</f>
        <v>0</v>
      </c>
      <c r="AY35" s="68"/>
      <c r="AZ35" s="68"/>
      <c r="BA35" s="68">
        <f>IF(AZ35&gt;AY35,1,0)</f>
        <v>0</v>
      </c>
      <c r="BB35" s="68">
        <f>IF(BC35&gt;BD35,1,0)</f>
        <v>0</v>
      </c>
      <c r="BC35" s="68"/>
      <c r="BD35" s="68"/>
      <c r="BE35">
        <f>IF(BD35&gt;BC35,1,0)</f>
        <v>0</v>
      </c>
    </row>
    <row r="36" spans="2:57" ht="18" customHeight="1" x14ac:dyDescent="0.2">
      <c r="B36" s="64"/>
      <c r="C36" s="65"/>
      <c r="D36" s="36" t="s">
        <v>103</v>
      </c>
      <c r="E36" s="65"/>
      <c r="F36" s="68">
        <f>SUM(E31:E35)</f>
        <v>0</v>
      </c>
      <c r="G36" s="68">
        <f>SUM(H31:H35)</f>
        <v>0</v>
      </c>
      <c r="H36" s="68"/>
      <c r="I36" s="68"/>
      <c r="J36" s="68">
        <f>SUM(I31:I35)</f>
        <v>0</v>
      </c>
      <c r="K36" s="68">
        <f>SUM(L31:L35)</f>
        <v>0</v>
      </c>
      <c r="L36" s="68"/>
      <c r="M36" s="68"/>
      <c r="N36" s="68">
        <f>SUM(M31:M35)</f>
        <v>0</v>
      </c>
      <c r="O36" s="68">
        <f>SUM(P31:P35)</f>
        <v>0</v>
      </c>
      <c r="P36" s="68"/>
      <c r="Q36" s="68"/>
      <c r="R36" s="68">
        <f>SUM(Q31:Q35)</f>
        <v>0</v>
      </c>
      <c r="S36" s="68">
        <f>SUM(T31:T35)</f>
        <v>0</v>
      </c>
      <c r="T36" s="68"/>
      <c r="U36" s="68"/>
      <c r="V36" s="68">
        <f>SUM(U31:U35)</f>
        <v>0</v>
      </c>
      <c r="W36" s="68">
        <f>SUM(X31:X35)</f>
        <v>0</v>
      </c>
      <c r="X36" s="68"/>
      <c r="Y36" s="68"/>
      <c r="Z36" s="68">
        <f>SUM(Y31:Y35)</f>
        <v>0</v>
      </c>
      <c r="AA36" s="68">
        <f>SUM(AB31:AB35)</f>
        <v>0</v>
      </c>
      <c r="AE36" s="64"/>
      <c r="AF36" s="65"/>
      <c r="AG36" s="36" t="s">
        <v>103</v>
      </c>
      <c r="AH36" s="65"/>
      <c r="AI36" s="68">
        <f>SUM(AH31:AH35)</f>
        <v>0</v>
      </c>
      <c r="AJ36" s="68">
        <f>SUM(AK31:AK35)</f>
        <v>0</v>
      </c>
      <c r="AK36" s="68"/>
      <c r="AL36" s="68"/>
      <c r="AM36" s="68">
        <f>SUM(AL31:AL35)</f>
        <v>0</v>
      </c>
      <c r="AN36" s="68">
        <f>SUM(AO31:AO35)</f>
        <v>0</v>
      </c>
      <c r="AO36" s="68"/>
      <c r="AP36" s="68"/>
      <c r="AQ36" s="68">
        <f>SUM(AP31:AP35)</f>
        <v>0</v>
      </c>
      <c r="AR36" s="68">
        <f>SUM(AS31:AS35)</f>
        <v>0</v>
      </c>
      <c r="AS36" s="68"/>
      <c r="AT36" s="68"/>
      <c r="AU36" s="68">
        <f>SUM(AT31:AT35)</f>
        <v>0</v>
      </c>
      <c r="AV36" s="68">
        <f>SUM(AW31:AW35)</f>
        <v>0</v>
      </c>
      <c r="AW36" s="68"/>
      <c r="AX36" s="68"/>
      <c r="AY36" s="68">
        <f>SUM(AX31:AX35)</f>
        <v>0</v>
      </c>
      <c r="AZ36" s="68">
        <f>SUM(BA31:BA35)</f>
        <v>0</v>
      </c>
      <c r="BA36" s="68"/>
      <c r="BB36" s="68"/>
      <c r="BC36" s="68">
        <f>SUM(BB31:BB35)</f>
        <v>0</v>
      </c>
      <c r="BD36" s="68">
        <f>SUM(BE31:BE35)</f>
        <v>0</v>
      </c>
    </row>
    <row r="37" spans="2:57" ht="18" customHeight="1" x14ac:dyDescent="0.2">
      <c r="B37" s="64"/>
      <c r="C37" s="65"/>
      <c r="D37" s="36" t="s">
        <v>32</v>
      </c>
      <c r="E37" s="65">
        <f>IF(F36&gt;G36,1,0)</f>
        <v>0</v>
      </c>
      <c r="F37" s="68">
        <f>SUM(F31:F35)-SUM(G31:G35)</f>
        <v>0</v>
      </c>
      <c r="G37" s="68">
        <f>SUM(G31:G35)-SUM(F31:F35)</f>
        <v>0</v>
      </c>
      <c r="H37" s="68">
        <f>IF(G36&gt;F36,1,0)</f>
        <v>0</v>
      </c>
      <c r="I37" s="68">
        <f>IF(J36&gt;K36,1,0)</f>
        <v>0</v>
      </c>
      <c r="J37" s="68">
        <f>SUM(J31:J35)-SUM(K31:K35)</f>
        <v>0</v>
      </c>
      <c r="K37" s="68">
        <f>SUM(K31:K35)-SUM(J31:J35)</f>
        <v>0</v>
      </c>
      <c r="L37" s="68">
        <f>IF(K36&gt;J36,1,0)</f>
        <v>0</v>
      </c>
      <c r="M37" s="68">
        <f>IF(N36&gt;O36,1,0)</f>
        <v>0</v>
      </c>
      <c r="N37" s="68">
        <f>SUM(N31:N35)-SUM(O31:O35)</f>
        <v>0</v>
      </c>
      <c r="O37" s="68">
        <f>SUM(O31:O35)-SUM(N31:N35)</f>
        <v>0</v>
      </c>
      <c r="P37" s="68">
        <f>IF(O36&gt;N36,1,0)</f>
        <v>0</v>
      </c>
      <c r="Q37" s="68">
        <f>IF(R36&gt;S36,1,0)</f>
        <v>0</v>
      </c>
      <c r="R37" s="68">
        <f>SUM(R31:R35)-SUM(S31:S35)</f>
        <v>0</v>
      </c>
      <c r="S37" s="68">
        <f>SUM(S31:S35)-SUM(R31:R35)</f>
        <v>0</v>
      </c>
      <c r="T37" s="68">
        <f>IF(S36&gt;R36,1,0)</f>
        <v>0</v>
      </c>
      <c r="U37" s="68">
        <f>IF(V36&gt;W36,1,0)</f>
        <v>0</v>
      </c>
      <c r="V37" s="68">
        <f>SUM(V31:V35)-SUM(W31:W35)</f>
        <v>0</v>
      </c>
      <c r="W37" s="68">
        <f>SUM(W31:W35)-SUM(V31:V35)</f>
        <v>0</v>
      </c>
      <c r="X37" s="68">
        <f>IF(W36&gt;V36,1,0)</f>
        <v>0</v>
      </c>
      <c r="Y37" s="68">
        <f>IF(Z36&gt;AA36,1,0)</f>
        <v>0</v>
      </c>
      <c r="Z37" s="68">
        <f>SUM(Z31:Z35)-SUM(AA31:AA35)</f>
        <v>0</v>
      </c>
      <c r="AA37" s="68">
        <f>SUM(AA31:AA35)-SUM(Z31:Z35)</f>
        <v>0</v>
      </c>
      <c r="AB37">
        <f>IF(AA36&gt;Z36,1,0)</f>
        <v>0</v>
      </c>
      <c r="AE37" s="64"/>
      <c r="AF37" s="65"/>
      <c r="AG37" s="36" t="s">
        <v>32</v>
      </c>
      <c r="AH37" s="65">
        <f>IF(AI36&gt;AJ36,1,0)</f>
        <v>0</v>
      </c>
      <c r="AI37" s="68">
        <f>SUM(AI31:AI35)-SUM(AJ31:AJ35)</f>
        <v>0</v>
      </c>
      <c r="AJ37" s="68">
        <f>SUM(AJ31:AJ35)-SUM(AI31:AI35)</f>
        <v>0</v>
      </c>
      <c r="AK37" s="68">
        <f>IF(AJ36&gt;AI36,1,0)</f>
        <v>0</v>
      </c>
      <c r="AL37" s="68">
        <f>IF(AM36&gt;AN36,1,0)</f>
        <v>0</v>
      </c>
      <c r="AM37" s="68">
        <f>SUM(AM31:AM35)-SUM(AN31:AN35)</f>
        <v>0</v>
      </c>
      <c r="AN37" s="68">
        <f>SUM(AN31:AN35)-SUM(AM31:AM35)</f>
        <v>0</v>
      </c>
      <c r="AO37" s="68">
        <f>IF(AN36&gt;AM36,1,0)</f>
        <v>0</v>
      </c>
      <c r="AP37" s="68">
        <f>IF(AQ36&gt;AR36,1,0)</f>
        <v>0</v>
      </c>
      <c r="AQ37" s="68">
        <f>SUM(AQ31:AQ35)-SUM(AR31:AR35)</f>
        <v>0</v>
      </c>
      <c r="AR37" s="68">
        <f>SUM(AR31:AR35)-SUM(AQ31:AQ35)</f>
        <v>0</v>
      </c>
      <c r="AS37" s="68">
        <f>IF(AR36&gt;AQ36,1,0)</f>
        <v>0</v>
      </c>
      <c r="AT37" s="68">
        <f>IF(AU36&gt;AV36,1,0)</f>
        <v>0</v>
      </c>
      <c r="AU37" s="68">
        <f>SUM(AU31:AU35)-SUM(AV31:AV35)</f>
        <v>0</v>
      </c>
      <c r="AV37" s="68">
        <f>SUM(AV31:AV35)-SUM(AU31:AU35)</f>
        <v>0</v>
      </c>
      <c r="AW37" s="68">
        <f>IF(AV36&gt;AU36,1,0)</f>
        <v>0</v>
      </c>
      <c r="AX37" s="68">
        <f>IF(AY36&gt;AZ36,1,0)</f>
        <v>0</v>
      </c>
      <c r="AY37" s="68">
        <f>SUM(AY31:AY35)-SUM(AZ31:AZ35)</f>
        <v>0</v>
      </c>
      <c r="AZ37" s="68">
        <f>SUM(AZ31:AZ35)-SUM(AY31:AY35)</f>
        <v>0</v>
      </c>
      <c r="BA37" s="68">
        <f>IF(AZ36&gt;AY36,1,0)</f>
        <v>0</v>
      </c>
      <c r="BB37" s="68">
        <f>IF(BC36&gt;BD36,1,0)</f>
        <v>0</v>
      </c>
      <c r="BC37" s="68">
        <f>SUM(BC31:BC35)-SUM(BD31:BD35)</f>
        <v>0</v>
      </c>
      <c r="BD37" s="68">
        <f>SUM(BD31:BD35)-SUM(BC31:BC35)</f>
        <v>0</v>
      </c>
      <c r="BE37">
        <f>IF(BD36&gt;BC36,1,0)</f>
        <v>0</v>
      </c>
    </row>
    <row r="38" spans="2:57" ht="12.75" customHeight="1" x14ac:dyDescent="0.2">
      <c r="B38" s="64"/>
      <c r="C38" s="65"/>
      <c r="D38" s="65"/>
      <c r="E38" s="65"/>
      <c r="F38" s="78" t="s">
        <v>67</v>
      </c>
      <c r="G38" s="71"/>
      <c r="H38" s="65"/>
      <c r="I38" s="65"/>
      <c r="J38" s="78" t="s">
        <v>173</v>
      </c>
      <c r="K38" s="71"/>
      <c r="L38" s="65"/>
      <c r="M38" s="65"/>
      <c r="N38" s="78" t="s">
        <v>90</v>
      </c>
      <c r="O38" s="71"/>
      <c r="P38" s="65"/>
      <c r="Q38" s="65"/>
      <c r="R38" s="78" t="s">
        <v>82</v>
      </c>
      <c r="S38" s="71"/>
      <c r="T38" s="65"/>
      <c r="U38" s="65"/>
      <c r="V38" s="78" t="s">
        <v>70</v>
      </c>
      <c r="W38" s="71"/>
      <c r="X38" s="65"/>
      <c r="Y38" s="65"/>
      <c r="Z38" s="78" t="s">
        <v>89</v>
      </c>
      <c r="AA38" s="71"/>
      <c r="AE38" s="64"/>
      <c r="AF38" s="65"/>
      <c r="AG38" s="65"/>
      <c r="AH38" s="65"/>
      <c r="AI38" s="78" t="s">
        <v>67</v>
      </c>
      <c r="AJ38" s="71"/>
      <c r="AK38" s="65"/>
      <c r="AL38" s="65"/>
      <c r="AM38" s="78" t="s">
        <v>174</v>
      </c>
      <c r="AN38" s="71"/>
      <c r="AO38" s="65"/>
      <c r="AP38" s="65"/>
      <c r="AQ38" s="78" t="s">
        <v>177</v>
      </c>
      <c r="AR38" s="71"/>
      <c r="AS38" s="65"/>
      <c r="AT38" s="65"/>
      <c r="AU38" s="78" t="s">
        <v>82</v>
      </c>
      <c r="AV38" s="71"/>
      <c r="AW38" s="65"/>
      <c r="AX38" s="65"/>
      <c r="AY38" s="78" t="s">
        <v>68</v>
      </c>
      <c r="AZ38" s="71"/>
      <c r="BA38" s="65"/>
      <c r="BB38" s="65"/>
      <c r="BC38" s="78" t="s">
        <v>71</v>
      </c>
      <c r="BD38" s="71"/>
    </row>
    <row r="39" spans="2:57" ht="12.75" customHeight="1" thickBot="1" x14ac:dyDescent="0.25">
      <c r="B39" s="64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E39" s="64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</row>
    <row r="40" spans="2:57" ht="12.75" customHeight="1" thickTop="1" x14ac:dyDescent="0.2">
      <c r="B40" s="64"/>
      <c r="C40" s="65"/>
      <c r="D40" s="65"/>
      <c r="E40" s="65"/>
      <c r="F40" s="85" t="s">
        <v>119</v>
      </c>
      <c r="G40" s="83"/>
      <c r="H40" s="83"/>
      <c r="I40" s="83"/>
      <c r="J40" s="83"/>
      <c r="K40" s="83"/>
      <c r="L40" s="83"/>
      <c r="M40" s="83"/>
      <c r="N40" s="83"/>
      <c r="O40" s="84"/>
      <c r="P40" s="65"/>
      <c r="Q40" s="65"/>
      <c r="R40" s="85" t="s">
        <v>154</v>
      </c>
      <c r="S40" s="83"/>
      <c r="T40" s="83"/>
      <c r="U40" s="83"/>
      <c r="V40" s="83"/>
      <c r="W40" s="83"/>
      <c r="X40" s="83"/>
      <c r="Y40" s="83"/>
      <c r="Z40" s="83"/>
      <c r="AA40" s="84"/>
      <c r="AE40" s="64"/>
      <c r="AF40" s="65"/>
      <c r="AG40" s="65"/>
      <c r="AH40" s="65"/>
      <c r="AI40" s="85" t="s">
        <v>155</v>
      </c>
      <c r="AJ40" s="83"/>
      <c r="AK40" s="83"/>
      <c r="AL40" s="83"/>
      <c r="AM40" s="83"/>
      <c r="AN40" s="83"/>
      <c r="AO40" s="83"/>
      <c r="AP40" s="83"/>
      <c r="AQ40" s="83"/>
      <c r="AR40" s="84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</row>
    <row r="41" spans="2:57" ht="12.75" customHeight="1" x14ac:dyDescent="0.2">
      <c r="B41" s="64"/>
      <c r="C41" s="65"/>
      <c r="D41" s="65"/>
      <c r="E41" s="65"/>
      <c r="F41" s="66" t="s">
        <v>137</v>
      </c>
      <c r="G41" s="67"/>
      <c r="H41" s="65"/>
      <c r="I41" s="65"/>
      <c r="J41" s="66" t="s">
        <v>141</v>
      </c>
      <c r="K41" s="67"/>
      <c r="L41" s="65"/>
      <c r="M41" s="65"/>
      <c r="N41" s="66" t="s">
        <v>147</v>
      </c>
      <c r="O41" s="67"/>
      <c r="P41" s="65"/>
      <c r="Q41" s="65"/>
      <c r="R41" s="66" t="s">
        <v>130</v>
      </c>
      <c r="S41" s="67"/>
      <c r="T41" s="65"/>
      <c r="U41" s="65"/>
      <c r="V41" s="66" t="s">
        <v>131</v>
      </c>
      <c r="W41" s="67"/>
      <c r="X41" s="65"/>
      <c r="Y41" s="65"/>
      <c r="Z41" s="66" t="s">
        <v>152</v>
      </c>
      <c r="AA41" s="67"/>
      <c r="AE41" s="64"/>
      <c r="AF41" s="65"/>
      <c r="AG41" s="65"/>
      <c r="AH41" s="65"/>
      <c r="AI41" s="77" t="s">
        <v>178</v>
      </c>
      <c r="AJ41" s="67"/>
      <c r="AK41" s="65"/>
      <c r="AL41" s="65"/>
      <c r="AM41" s="77" t="s">
        <v>179</v>
      </c>
      <c r="AN41" s="67"/>
      <c r="AO41" s="65"/>
      <c r="AP41" s="65"/>
      <c r="AQ41" s="77" t="s">
        <v>180</v>
      </c>
      <c r="AR41" s="67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</row>
    <row r="42" spans="2:57" ht="12.75" customHeight="1" x14ac:dyDescent="0.2">
      <c r="B42" s="64"/>
      <c r="C42" s="65"/>
      <c r="D42" s="65"/>
      <c r="E42" s="65"/>
      <c r="F42" s="68" t="s">
        <v>168</v>
      </c>
      <c r="G42" s="68" t="s">
        <v>161</v>
      </c>
      <c r="H42" s="36"/>
      <c r="I42" s="36"/>
      <c r="J42" s="68" t="s">
        <v>170</v>
      </c>
      <c r="K42" s="68" t="s">
        <v>165</v>
      </c>
      <c r="L42" s="36"/>
      <c r="M42" s="36"/>
      <c r="N42" s="68" t="s">
        <v>160</v>
      </c>
      <c r="O42" s="68" t="s">
        <v>166</v>
      </c>
      <c r="P42" s="65"/>
      <c r="Q42" s="65"/>
      <c r="R42" s="68" t="s">
        <v>163</v>
      </c>
      <c r="S42" s="68" t="s">
        <v>164</v>
      </c>
      <c r="T42" s="36"/>
      <c r="U42" s="36"/>
      <c r="V42" s="68" t="s">
        <v>172</v>
      </c>
      <c r="W42" s="68" t="s">
        <v>165</v>
      </c>
      <c r="X42" s="36"/>
      <c r="Y42" s="36"/>
      <c r="Z42" s="68" t="s">
        <v>171</v>
      </c>
      <c r="AA42" s="68" t="s">
        <v>167</v>
      </c>
      <c r="AE42" s="64"/>
      <c r="AF42" s="65"/>
      <c r="AG42" s="65"/>
      <c r="AH42" s="65"/>
      <c r="AI42" s="68" t="s">
        <v>163</v>
      </c>
      <c r="AJ42" s="68" t="s">
        <v>168</v>
      </c>
      <c r="AK42" s="36"/>
      <c r="AL42" s="36"/>
      <c r="AM42" s="68" t="s">
        <v>172</v>
      </c>
      <c r="AN42" s="68" t="s">
        <v>160</v>
      </c>
      <c r="AO42" s="36"/>
      <c r="AP42" s="36"/>
      <c r="AQ42" s="68" t="s">
        <v>171</v>
      </c>
      <c r="AR42" s="68" t="s">
        <v>170</v>
      </c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</row>
    <row r="43" spans="2:57" ht="18" customHeight="1" x14ac:dyDescent="0.2">
      <c r="B43" s="64"/>
      <c r="C43" s="65"/>
      <c r="D43" s="36" t="s">
        <v>97</v>
      </c>
      <c r="E43" s="65">
        <f>IF(F43&gt;G43,1,0)</f>
        <v>0</v>
      </c>
      <c r="F43" s="68"/>
      <c r="G43" s="68"/>
      <c r="H43" s="68">
        <f>IF(G43&gt;F43,1,0)</f>
        <v>0</v>
      </c>
      <c r="I43" s="68">
        <f>IF(J43&gt;K43,1,0)</f>
        <v>0</v>
      </c>
      <c r="J43" s="68"/>
      <c r="K43" s="68"/>
      <c r="L43" s="68">
        <f>IF(K43&gt;J43,1,0)</f>
        <v>0</v>
      </c>
      <c r="M43" s="68">
        <f>IF(N43&gt;O43,1,0)</f>
        <v>0</v>
      </c>
      <c r="N43" s="68"/>
      <c r="O43" s="68"/>
      <c r="P43" s="68">
        <f>IF(O43&gt;N43,1,0)</f>
        <v>0</v>
      </c>
      <c r="Q43" s="65"/>
      <c r="R43" s="68"/>
      <c r="S43" s="68"/>
      <c r="T43" s="68">
        <f>IF(S43&gt;R43,1,0)</f>
        <v>0</v>
      </c>
      <c r="U43" s="68">
        <f>IF(V43&gt;W43,1,0)</f>
        <v>0</v>
      </c>
      <c r="V43" s="68"/>
      <c r="W43" s="68"/>
      <c r="X43" s="68">
        <f>IF(W43&gt;V43,1,0)</f>
        <v>0</v>
      </c>
      <c r="Y43" s="68">
        <f>IF(Z43&gt;AA43,1,0)</f>
        <v>0</v>
      </c>
      <c r="Z43" s="68"/>
      <c r="AA43" s="68"/>
      <c r="AE43" s="64"/>
      <c r="AF43" s="65"/>
      <c r="AG43" s="36" t="s">
        <v>97</v>
      </c>
      <c r="AH43" s="65">
        <f>IF(AI43&gt;AJ43,1,0)</f>
        <v>0</v>
      </c>
      <c r="AI43" s="68"/>
      <c r="AJ43" s="68"/>
      <c r="AK43" s="68">
        <f>IF(AJ43&gt;AI43,1,0)</f>
        <v>0</v>
      </c>
      <c r="AL43" s="68">
        <f>IF(AM43&gt;AN43,1,0)</f>
        <v>0</v>
      </c>
      <c r="AM43" s="68"/>
      <c r="AN43" s="68"/>
      <c r="AO43" s="68">
        <f>IF(AN43&gt;AM43,1,0)</f>
        <v>0</v>
      </c>
      <c r="AP43" s="68">
        <f>IF(AQ43&gt;AR43,1,0)</f>
        <v>0</v>
      </c>
      <c r="AQ43" s="68"/>
      <c r="AR43" s="68"/>
      <c r="AS43" s="68">
        <f>IF(AR43&gt;AQ43,1,0)</f>
        <v>0</v>
      </c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</row>
    <row r="44" spans="2:57" ht="18" customHeight="1" x14ac:dyDescent="0.2">
      <c r="B44" s="64"/>
      <c r="C44" s="65"/>
      <c r="D44" s="36" t="s">
        <v>98</v>
      </c>
      <c r="E44" s="65">
        <f>IF(F44&gt;G44,1,0)</f>
        <v>0</v>
      </c>
      <c r="F44" s="68"/>
      <c r="G44" s="68"/>
      <c r="H44" s="68">
        <f>IF(G44&gt;F44,1,0)</f>
        <v>0</v>
      </c>
      <c r="I44" s="68">
        <f>IF(J44&gt;K44,1,0)</f>
        <v>0</v>
      </c>
      <c r="J44" s="68"/>
      <c r="K44" s="68"/>
      <c r="L44" s="68">
        <f>IF(K44&gt;J44,1,0)</f>
        <v>0</v>
      </c>
      <c r="M44" s="68">
        <f>IF(N44&gt;O44,1,0)</f>
        <v>0</v>
      </c>
      <c r="N44" s="68"/>
      <c r="O44" s="68"/>
      <c r="P44" s="68">
        <f>IF(O44&gt;N44,1,0)</f>
        <v>0</v>
      </c>
      <c r="Q44" s="65"/>
      <c r="R44" s="68"/>
      <c r="S44" s="68"/>
      <c r="T44" s="68">
        <f>IF(S44&gt;R44,1,0)</f>
        <v>0</v>
      </c>
      <c r="U44" s="68">
        <f>IF(V44&gt;W44,1,0)</f>
        <v>0</v>
      </c>
      <c r="V44" s="68"/>
      <c r="W44" s="68"/>
      <c r="X44" s="68">
        <f>IF(W44&gt;V44,1,0)</f>
        <v>0</v>
      </c>
      <c r="Y44" s="68">
        <f>IF(Z44&gt;AA44,1,0)</f>
        <v>0</v>
      </c>
      <c r="Z44" s="68"/>
      <c r="AA44" s="68"/>
      <c r="AE44" s="64"/>
      <c r="AF44" s="65"/>
      <c r="AG44" s="36" t="s">
        <v>98</v>
      </c>
      <c r="AH44" s="65">
        <f>IF(AI44&gt;AJ44,1,0)</f>
        <v>0</v>
      </c>
      <c r="AI44" s="68"/>
      <c r="AJ44" s="68"/>
      <c r="AK44" s="68">
        <f>IF(AJ44&gt;AI44,1,0)</f>
        <v>0</v>
      </c>
      <c r="AL44" s="68">
        <f>IF(AM44&gt;AN44,1,0)</f>
        <v>0</v>
      </c>
      <c r="AM44" s="68"/>
      <c r="AN44" s="68"/>
      <c r="AO44" s="68">
        <f>IF(AN44&gt;AM44,1,0)</f>
        <v>0</v>
      </c>
      <c r="AP44" s="68">
        <f>IF(AQ44&gt;AR44,1,0)</f>
        <v>0</v>
      </c>
      <c r="AQ44" s="68"/>
      <c r="AR44" s="68"/>
      <c r="AS44" s="68">
        <f>IF(AR44&gt;AQ44,1,0)</f>
        <v>0</v>
      </c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</row>
    <row r="45" spans="2:57" ht="18" customHeight="1" x14ac:dyDescent="0.2">
      <c r="B45" s="64"/>
      <c r="C45" s="65"/>
      <c r="D45" s="36" t="s">
        <v>99</v>
      </c>
      <c r="E45" s="65">
        <f>IF(F45&gt;G45,1,0)</f>
        <v>0</v>
      </c>
      <c r="F45" s="68"/>
      <c r="G45" s="68"/>
      <c r="H45" s="68">
        <f>IF(G45&gt;F45,1,0)</f>
        <v>0</v>
      </c>
      <c r="I45" s="68">
        <f>IF(J45&gt;K45,1,0)</f>
        <v>0</v>
      </c>
      <c r="J45" s="68"/>
      <c r="K45" s="68"/>
      <c r="L45" s="68">
        <f>IF(K45&gt;J45,1,0)</f>
        <v>0</v>
      </c>
      <c r="M45" s="68">
        <f>IF(N45&gt;O45,1,0)</f>
        <v>0</v>
      </c>
      <c r="N45" s="68"/>
      <c r="O45" s="68"/>
      <c r="P45" s="68">
        <f>IF(O45&gt;N45,1,0)</f>
        <v>0</v>
      </c>
      <c r="Q45" s="65"/>
      <c r="R45" s="68"/>
      <c r="S45" s="68"/>
      <c r="T45" s="68">
        <f>IF(S45&gt;R45,1,0)</f>
        <v>0</v>
      </c>
      <c r="U45" s="68">
        <f>IF(V45&gt;W45,1,0)</f>
        <v>0</v>
      </c>
      <c r="V45" s="68"/>
      <c r="W45" s="68"/>
      <c r="X45" s="68">
        <f>IF(W45&gt;V45,1,0)</f>
        <v>0</v>
      </c>
      <c r="Y45" s="68">
        <f>IF(Z45&gt;AA45,1,0)</f>
        <v>0</v>
      </c>
      <c r="Z45" s="68"/>
      <c r="AA45" s="68"/>
      <c r="AE45" s="64"/>
      <c r="AF45" s="65"/>
      <c r="AG45" s="36" t="s">
        <v>99</v>
      </c>
      <c r="AH45" s="65">
        <f>IF(AI45&gt;AJ45,1,0)</f>
        <v>0</v>
      </c>
      <c r="AI45" s="68"/>
      <c r="AJ45" s="68"/>
      <c r="AK45" s="68">
        <f>IF(AJ45&gt;AI45,1,0)</f>
        <v>0</v>
      </c>
      <c r="AL45" s="68">
        <f>IF(AM45&gt;AN45,1,0)</f>
        <v>0</v>
      </c>
      <c r="AM45" s="68"/>
      <c r="AN45" s="68"/>
      <c r="AO45" s="68">
        <f>IF(AN45&gt;AM45,1,0)</f>
        <v>0</v>
      </c>
      <c r="AP45" s="68">
        <f>IF(AQ45&gt;AR45,1,0)</f>
        <v>0</v>
      </c>
      <c r="AQ45" s="68"/>
      <c r="AR45" s="68"/>
      <c r="AS45" s="68">
        <f>IF(AR45&gt;AQ45,1,0)</f>
        <v>0</v>
      </c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</row>
    <row r="46" spans="2:57" ht="18" hidden="1" customHeight="1" x14ac:dyDescent="0.2">
      <c r="B46" s="64"/>
      <c r="C46" s="65"/>
      <c r="D46" s="36" t="s">
        <v>100</v>
      </c>
      <c r="E46" s="65">
        <f>IF(F46&gt;G46,1,0)</f>
        <v>0</v>
      </c>
      <c r="F46" s="68"/>
      <c r="G46" s="68"/>
      <c r="H46" s="68">
        <f>IF(G46&gt;F46,1,0)</f>
        <v>0</v>
      </c>
      <c r="I46" s="68">
        <f>IF(J46&gt;K46,1,0)</f>
        <v>0</v>
      </c>
      <c r="J46" s="68"/>
      <c r="K46" s="68"/>
      <c r="L46" s="68">
        <f>IF(K46&gt;J46,1,0)</f>
        <v>0</v>
      </c>
      <c r="M46" s="68">
        <f>IF(N46&gt;O46,1,0)</f>
        <v>0</v>
      </c>
      <c r="N46" s="68"/>
      <c r="O46" s="68"/>
      <c r="P46" s="68">
        <f>IF(O46&gt;N46,1,0)</f>
        <v>0</v>
      </c>
      <c r="Q46" s="65"/>
      <c r="R46" s="68"/>
      <c r="S46" s="68"/>
      <c r="T46" s="68">
        <f>IF(S46&gt;R46,1,0)</f>
        <v>0</v>
      </c>
      <c r="U46" s="68">
        <f>IF(V46&gt;W46,1,0)</f>
        <v>0</v>
      </c>
      <c r="V46" s="68"/>
      <c r="W46" s="68"/>
      <c r="X46" s="68">
        <f>IF(W46&gt;V46,1,0)</f>
        <v>0</v>
      </c>
      <c r="Y46" s="68">
        <f>IF(Z46&gt;AA46,1,0)</f>
        <v>0</v>
      </c>
      <c r="Z46" s="68"/>
      <c r="AA46" s="68"/>
      <c r="AE46" s="64"/>
      <c r="AF46" s="65"/>
      <c r="AG46" s="36" t="s">
        <v>100</v>
      </c>
      <c r="AH46" s="65">
        <f>IF(AI46&gt;AJ46,1,0)</f>
        <v>0</v>
      </c>
      <c r="AI46" s="68"/>
      <c r="AJ46" s="68"/>
      <c r="AK46" s="68">
        <f>IF(AJ46&gt;AI46,1,0)</f>
        <v>0</v>
      </c>
      <c r="AL46" s="68">
        <f>IF(AM46&gt;AN46,1,0)</f>
        <v>0</v>
      </c>
      <c r="AM46" s="68"/>
      <c r="AN46" s="68"/>
      <c r="AO46" s="68">
        <f>IF(AN46&gt;AM46,1,0)</f>
        <v>0</v>
      </c>
      <c r="AP46" s="68">
        <f>IF(AQ46&gt;AR46,1,0)</f>
        <v>0</v>
      </c>
      <c r="AQ46" s="68"/>
      <c r="AR46" s="68"/>
      <c r="AS46" s="68">
        <f>IF(AR46&gt;AQ46,1,0)</f>
        <v>0</v>
      </c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</row>
    <row r="47" spans="2:57" ht="18" hidden="1" customHeight="1" x14ac:dyDescent="0.2">
      <c r="B47" s="64"/>
      <c r="C47" s="65"/>
      <c r="D47" s="36" t="s">
        <v>101</v>
      </c>
      <c r="E47" s="65">
        <f>IF(F47&gt;G47,1,0)</f>
        <v>0</v>
      </c>
      <c r="F47" s="68"/>
      <c r="G47" s="68"/>
      <c r="H47" s="68">
        <f>IF(G47&gt;F47,1,0)</f>
        <v>0</v>
      </c>
      <c r="I47" s="68">
        <f>IF(J47&gt;K47,1,0)</f>
        <v>0</v>
      </c>
      <c r="J47" s="68"/>
      <c r="K47" s="68"/>
      <c r="L47" s="68">
        <f>IF(K47&gt;J47,1,0)</f>
        <v>0</v>
      </c>
      <c r="M47" s="68">
        <f>IF(N47&gt;O47,1,0)</f>
        <v>0</v>
      </c>
      <c r="N47" s="68"/>
      <c r="O47" s="68"/>
      <c r="P47" s="68">
        <f>IF(O47&gt;N47,1,0)</f>
        <v>0</v>
      </c>
      <c r="Q47" s="65"/>
      <c r="R47" s="68"/>
      <c r="S47" s="68"/>
      <c r="T47" s="68">
        <f>IF(S47&gt;R47,1,0)</f>
        <v>0</v>
      </c>
      <c r="U47" s="68">
        <f>IF(V47&gt;W47,1,0)</f>
        <v>0</v>
      </c>
      <c r="V47" s="68"/>
      <c r="W47" s="68"/>
      <c r="X47" s="68">
        <f>IF(W47&gt;V47,1,0)</f>
        <v>0</v>
      </c>
      <c r="Y47" s="68">
        <f>IF(Z47&gt;AA47,1,0)</f>
        <v>0</v>
      </c>
      <c r="Z47" s="68"/>
      <c r="AA47" s="68"/>
      <c r="AE47" s="64"/>
      <c r="AF47" s="65"/>
      <c r="AG47" s="36" t="s">
        <v>101</v>
      </c>
      <c r="AH47" s="65">
        <f>IF(AI47&gt;AJ47,1,0)</f>
        <v>0</v>
      </c>
      <c r="AI47" s="68"/>
      <c r="AJ47" s="68"/>
      <c r="AK47" s="68">
        <f>IF(AJ47&gt;AI47,1,0)</f>
        <v>0</v>
      </c>
      <c r="AL47" s="68">
        <f>IF(AM47&gt;AN47,1,0)</f>
        <v>0</v>
      </c>
      <c r="AM47" s="68"/>
      <c r="AN47" s="68"/>
      <c r="AO47" s="68">
        <f>IF(AN47&gt;AM47,1,0)</f>
        <v>0</v>
      </c>
      <c r="AP47" s="68">
        <f>IF(AQ47&gt;AR47,1,0)</f>
        <v>0</v>
      </c>
      <c r="AQ47" s="68"/>
      <c r="AR47" s="68"/>
      <c r="AS47" s="68">
        <f>IF(AR47&gt;AQ47,1,0)</f>
        <v>0</v>
      </c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</row>
    <row r="48" spans="2:57" ht="18" customHeight="1" x14ac:dyDescent="0.2">
      <c r="B48" s="64"/>
      <c r="C48" s="65"/>
      <c r="D48" s="36" t="s">
        <v>103</v>
      </c>
      <c r="E48" s="65"/>
      <c r="F48" s="68">
        <f>SUM(E43:E47)</f>
        <v>0</v>
      </c>
      <c r="G48" s="68">
        <f>SUM(H43:H47)</f>
        <v>0</v>
      </c>
      <c r="H48" s="68"/>
      <c r="I48" s="68"/>
      <c r="J48" s="68">
        <f>SUM(I43:I47)</f>
        <v>0</v>
      </c>
      <c r="K48" s="68">
        <f>SUM(L43:L47)</f>
        <v>0</v>
      </c>
      <c r="L48" s="68"/>
      <c r="M48" s="68"/>
      <c r="N48" s="68">
        <f>SUM(M43:M47)</f>
        <v>0</v>
      </c>
      <c r="O48" s="68">
        <f>SUM(P43:P47)</f>
        <v>0</v>
      </c>
      <c r="P48" s="68"/>
      <c r="Q48" s="65"/>
      <c r="R48" s="68">
        <f>SUM(Q43:Q47)</f>
        <v>0</v>
      </c>
      <c r="S48" s="68">
        <f>SUM(T43:T47)</f>
        <v>0</v>
      </c>
      <c r="T48" s="68"/>
      <c r="U48" s="68"/>
      <c r="V48" s="68">
        <f>SUM(U43:U47)</f>
        <v>0</v>
      </c>
      <c r="W48" s="68">
        <f>SUM(X43:X47)</f>
        <v>0</v>
      </c>
      <c r="X48" s="68"/>
      <c r="Y48" s="68"/>
      <c r="Z48" s="68">
        <f>SUM(Y43:Y47)</f>
        <v>0</v>
      </c>
      <c r="AA48" s="68">
        <f>SUM(AB43:AB47)</f>
        <v>0</v>
      </c>
      <c r="AE48" s="64"/>
      <c r="AF48" s="65"/>
      <c r="AG48" s="36" t="s">
        <v>103</v>
      </c>
      <c r="AH48" s="65"/>
      <c r="AI48" s="68">
        <f>SUM(AH43:AH47)</f>
        <v>0</v>
      </c>
      <c r="AJ48" s="68">
        <f>SUM(AK43:AK47)</f>
        <v>0</v>
      </c>
      <c r="AK48" s="68"/>
      <c r="AL48" s="68"/>
      <c r="AM48" s="68">
        <f>SUM(AL43:AL47)</f>
        <v>0</v>
      </c>
      <c r="AN48" s="68">
        <f>SUM(AO43:AO47)</f>
        <v>0</v>
      </c>
      <c r="AO48" s="68"/>
      <c r="AP48" s="68"/>
      <c r="AQ48" s="68">
        <f>SUM(AP43:AP47)</f>
        <v>0</v>
      </c>
      <c r="AR48" s="68">
        <f>SUM(AS43:AS47)</f>
        <v>0</v>
      </c>
      <c r="AS48" s="68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</row>
    <row r="49" spans="2:56" ht="18" customHeight="1" x14ac:dyDescent="0.2">
      <c r="B49" s="64"/>
      <c r="C49" s="65"/>
      <c r="D49" s="36" t="s">
        <v>32</v>
      </c>
      <c r="E49" s="65">
        <f>IF(F48&gt;G48,1,0)</f>
        <v>0</v>
      </c>
      <c r="F49" s="68">
        <f>SUM(F43:F47)-SUM(G43:G47)</f>
        <v>0</v>
      </c>
      <c r="G49" s="68">
        <f>SUM(G43:G47)-SUM(F43:F47)</f>
        <v>0</v>
      </c>
      <c r="H49" s="68">
        <f>IF(G48&gt;F48,1,0)</f>
        <v>0</v>
      </c>
      <c r="I49" s="68">
        <f>IF(J48&gt;K48,1,0)</f>
        <v>0</v>
      </c>
      <c r="J49" s="68">
        <f>SUM(J43:J47)-SUM(K43:K47)</f>
        <v>0</v>
      </c>
      <c r="K49" s="68">
        <f>SUM(K43:K47)-SUM(J43:J47)</f>
        <v>0</v>
      </c>
      <c r="L49" s="68">
        <f>IF(K48&gt;J48,1,0)</f>
        <v>0</v>
      </c>
      <c r="M49" s="68">
        <f>IF(N48&gt;O48,1,0)</f>
        <v>0</v>
      </c>
      <c r="N49" s="68">
        <f>SUM(N43:N47)-SUM(O43:O47)</f>
        <v>0</v>
      </c>
      <c r="O49" s="68">
        <f>SUM(O43:O47)-SUM(N43:N47)</f>
        <v>0</v>
      </c>
      <c r="P49" s="68">
        <f>IF(O48&gt;N48,1,0)</f>
        <v>0</v>
      </c>
      <c r="Q49" s="65"/>
      <c r="R49" s="68">
        <f>SUM(R43:R47)-SUM(S43:S47)</f>
        <v>0</v>
      </c>
      <c r="S49" s="68">
        <f>SUM(S43:S47)-SUM(R43:R47)</f>
        <v>0</v>
      </c>
      <c r="T49" s="68">
        <f>IF(S48&gt;R48,1,0)</f>
        <v>0</v>
      </c>
      <c r="U49" s="68">
        <f>IF(V48&gt;W48,1,0)</f>
        <v>0</v>
      </c>
      <c r="V49" s="68">
        <f>SUM(V43:V47)-SUM(W43:W47)</f>
        <v>0</v>
      </c>
      <c r="W49" s="68">
        <f>SUM(W43:W47)-SUM(V43:V47)</f>
        <v>0</v>
      </c>
      <c r="X49" s="68">
        <f>IF(W48&gt;V48,1,0)</f>
        <v>0</v>
      </c>
      <c r="Y49" s="68">
        <f>IF(Z48&gt;AA48,1,0)</f>
        <v>0</v>
      </c>
      <c r="Z49" s="68">
        <f>SUM(Z43:Z47)-SUM(AA43:AA47)</f>
        <v>0</v>
      </c>
      <c r="AA49" s="68">
        <f>SUM(AA43:AA47)-SUM(Z43:Z47)</f>
        <v>0</v>
      </c>
      <c r="AE49" s="64"/>
      <c r="AF49" s="65"/>
      <c r="AG49" s="36" t="s">
        <v>32</v>
      </c>
      <c r="AH49" s="65">
        <f>IF(AI48&gt;AJ48,1,0)</f>
        <v>0</v>
      </c>
      <c r="AI49" s="68">
        <f>SUM(AI43:AI47)-SUM(AJ43:AJ47)</f>
        <v>0</v>
      </c>
      <c r="AJ49" s="68">
        <f>SUM(AJ43:AJ47)-SUM(AI43:AI47)</f>
        <v>0</v>
      </c>
      <c r="AK49" s="68">
        <f>IF(AJ48&gt;AI48,1,0)</f>
        <v>0</v>
      </c>
      <c r="AL49" s="68">
        <f>IF(AM48&gt;AN48,1,0)</f>
        <v>0</v>
      </c>
      <c r="AM49" s="68">
        <f>SUM(AM43:AM47)-SUM(AN43:AN47)</f>
        <v>0</v>
      </c>
      <c r="AN49" s="68">
        <f>SUM(AN43:AN47)-SUM(AM43:AM47)</f>
        <v>0</v>
      </c>
      <c r="AO49" s="68">
        <f>IF(AN48&gt;AM48,1,0)</f>
        <v>0</v>
      </c>
      <c r="AP49" s="68">
        <f>IF(AQ48&gt;AR48,1,0)</f>
        <v>0</v>
      </c>
      <c r="AQ49" s="68">
        <f>SUM(AQ43:AQ47)-SUM(AR43:AR47)</f>
        <v>0</v>
      </c>
      <c r="AR49" s="68">
        <f>SUM(AR43:AR47)-SUM(AQ43:AQ47)</f>
        <v>0</v>
      </c>
      <c r="AS49" s="68">
        <f>IF(AR48&gt;AQ48,1,0)</f>
        <v>0</v>
      </c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</row>
    <row r="50" spans="2:56" ht="12.75" customHeight="1" x14ac:dyDescent="0.2">
      <c r="B50" s="64"/>
      <c r="C50" s="65"/>
      <c r="D50" s="65"/>
      <c r="E50" s="65"/>
      <c r="F50" s="78" t="s">
        <v>162</v>
      </c>
      <c r="G50" s="71"/>
      <c r="H50" s="65"/>
      <c r="I50" s="65"/>
      <c r="J50" s="78" t="s">
        <v>175</v>
      </c>
      <c r="K50" s="71"/>
      <c r="L50" s="65"/>
      <c r="M50" s="65"/>
      <c r="N50" s="78" t="s">
        <v>88</v>
      </c>
      <c r="O50" s="71"/>
      <c r="P50" s="65"/>
      <c r="Q50" s="65"/>
      <c r="R50" s="78" t="s">
        <v>68</v>
      </c>
      <c r="S50" s="71"/>
      <c r="T50" s="65"/>
      <c r="U50" s="65"/>
      <c r="V50" s="78" t="s">
        <v>176</v>
      </c>
      <c r="W50" s="71"/>
      <c r="X50" s="65"/>
      <c r="Y50" s="65"/>
      <c r="Z50" s="78" t="s">
        <v>89</v>
      </c>
      <c r="AA50" s="71"/>
      <c r="AE50" s="64"/>
      <c r="AF50" s="65"/>
      <c r="AG50" s="65"/>
      <c r="AH50" s="65"/>
      <c r="AI50" s="78" t="s">
        <v>69</v>
      </c>
      <c r="AJ50" s="71"/>
      <c r="AK50" s="65"/>
      <c r="AL50" s="65"/>
      <c r="AM50" s="78" t="s">
        <v>66</v>
      </c>
      <c r="AN50" s="71"/>
      <c r="AO50" s="65"/>
      <c r="AP50" s="65"/>
      <c r="AQ50" s="82" t="s">
        <v>70</v>
      </c>
      <c r="AR50" s="71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</row>
    <row r="51" spans="2:56" x14ac:dyDescent="0.2">
      <c r="B51" s="64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E51" s="64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</row>
  </sheetData>
  <mergeCells count="28">
    <mergeCell ref="B9:D9"/>
    <mergeCell ref="B13:D13"/>
    <mergeCell ref="B14:D14"/>
    <mergeCell ref="B10:D10"/>
    <mergeCell ref="B11:D11"/>
    <mergeCell ref="B12:D12"/>
    <mergeCell ref="F16:O16"/>
    <mergeCell ref="R16:AA16"/>
    <mergeCell ref="F40:O40"/>
    <mergeCell ref="F28:O28"/>
    <mergeCell ref="R28:AA28"/>
    <mergeCell ref="R2:S2"/>
    <mergeCell ref="R40:AA40"/>
    <mergeCell ref="AE9:AG9"/>
    <mergeCell ref="AE10:AG10"/>
    <mergeCell ref="AE11:AG11"/>
    <mergeCell ref="AE12:AG12"/>
    <mergeCell ref="AE13:AG13"/>
    <mergeCell ref="AI28:AR28"/>
    <mergeCell ref="AU28:BD28"/>
    <mergeCell ref="AI40:AR40"/>
    <mergeCell ref="AI16:AR16"/>
    <mergeCell ref="AU16:BD16"/>
    <mergeCell ref="AM26:AN26"/>
    <mergeCell ref="AQ26:AR26"/>
    <mergeCell ref="AU26:AV26"/>
    <mergeCell ref="AY26:AZ26"/>
    <mergeCell ref="BC26:BD26"/>
  </mergeCells>
  <phoneticPr fontId="0" type="noConversion"/>
  <pageMargins left="0" right="0" top="0.5" bottom="0.5" header="0.5" footer="0.5"/>
  <pageSetup orientation="landscape" horizontalDpi="300" verticalDpi="200" r:id="rId1"/>
  <headerFooter alignWithMargins="0"/>
  <rowBreaks count="1" manualBreakCount="1">
    <brk id="2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AB51"/>
  <sheetViews>
    <sheetView showZeros="0" topLeftCell="A4" zoomScaleNormal="100" workbookViewId="0">
      <selection activeCell="AF32" sqref="AF32"/>
    </sheetView>
  </sheetViews>
  <sheetFormatPr defaultColWidth="8.85546875" defaultRowHeight="12.75" x14ac:dyDescent="0.2"/>
  <cols>
    <col min="1" max="1" width="6.7109375" customWidth="1"/>
    <col min="2" max="2" width="9.140625" style="5" customWidth="1"/>
    <col min="3" max="3" width="8.85546875" customWidth="1"/>
    <col min="4" max="4" width="8.7109375" customWidth="1"/>
    <col min="5" max="5" width="9.140625" hidden="1" customWidth="1"/>
    <col min="6" max="7" width="6.7109375" customWidth="1"/>
    <col min="8" max="9" width="9.140625" hidden="1" customWidth="1"/>
    <col min="10" max="10" width="6.7109375" customWidth="1"/>
    <col min="11" max="11" width="7.7109375" customWidth="1"/>
    <col min="12" max="13" width="9.140625" hidden="1" customWidth="1"/>
    <col min="14" max="15" width="6.7109375" customWidth="1"/>
    <col min="16" max="17" width="9.140625" hidden="1" customWidth="1"/>
    <col min="18" max="19" width="6.7109375" customWidth="1"/>
    <col min="20" max="21" width="9.140625" hidden="1" customWidth="1"/>
    <col min="22" max="23" width="6.7109375" customWidth="1"/>
    <col min="24" max="25" width="9.140625" hidden="1" customWidth="1"/>
    <col min="26" max="27" width="6.7109375" customWidth="1"/>
    <col min="28" max="28" width="9.140625" hidden="1" customWidth="1"/>
  </cols>
  <sheetData>
    <row r="1" spans="1:27" ht="23.25" x14ac:dyDescent="0.35">
      <c r="B1" s="26" t="str">
        <f>Info!$A$1</f>
        <v>Tournament Name</v>
      </c>
    </row>
    <row r="2" spans="1:27" ht="15.75" x14ac:dyDescent="0.25">
      <c r="B2" t="s">
        <v>16</v>
      </c>
      <c r="C2" s="24" t="str">
        <f>Info!$A$2</f>
        <v>Date</v>
      </c>
      <c r="O2" s="4" t="s">
        <v>15</v>
      </c>
      <c r="R2" s="50" t="s">
        <v>91</v>
      </c>
      <c r="S2" s="25"/>
    </row>
    <row r="3" spans="1:27" ht="15.75" x14ac:dyDescent="0.25">
      <c r="B3" t="s">
        <v>17</v>
      </c>
      <c r="C3" s="25" t="str">
        <f>VLOOKUP($R$3,Info,3,FALSE)</f>
        <v>Division</v>
      </c>
      <c r="L3" s="25"/>
      <c r="O3" s="4"/>
      <c r="R3" s="3">
        <v>2</v>
      </c>
    </row>
    <row r="4" spans="1:27" x14ac:dyDescent="0.2">
      <c r="O4" t="s">
        <v>94</v>
      </c>
      <c r="R4" s="48" t="s">
        <v>142</v>
      </c>
    </row>
    <row r="7" spans="1:27" x14ac:dyDescent="0.2">
      <c r="B7" s="64"/>
      <c r="C7" s="65"/>
      <c r="D7" s="65"/>
      <c r="E7" s="65"/>
      <c r="F7" s="66" t="s">
        <v>19</v>
      </c>
      <c r="G7" s="67"/>
      <c r="H7" s="65"/>
      <c r="I7" s="65"/>
      <c r="J7" s="66" t="s">
        <v>96</v>
      </c>
      <c r="K7" s="67"/>
      <c r="L7" s="65"/>
      <c r="M7" s="65"/>
      <c r="N7" s="68" t="s">
        <v>102</v>
      </c>
      <c r="O7" s="68" t="s">
        <v>21</v>
      </c>
      <c r="P7" s="36"/>
      <c r="Q7" s="36"/>
      <c r="R7" s="68" t="s">
        <v>22</v>
      </c>
      <c r="S7" s="65"/>
      <c r="T7" s="65"/>
      <c r="U7" s="65"/>
      <c r="V7" s="65"/>
      <c r="W7" s="65"/>
      <c r="X7" s="65"/>
      <c r="Y7" s="65"/>
      <c r="Z7" s="65"/>
      <c r="AA7" s="65"/>
    </row>
    <row r="8" spans="1:27" x14ac:dyDescent="0.2">
      <c r="B8" s="69" t="s">
        <v>23</v>
      </c>
      <c r="C8" s="70"/>
      <c r="D8" s="71"/>
      <c r="E8" s="65"/>
      <c r="F8" s="72" t="s">
        <v>24</v>
      </c>
      <c r="G8" s="72" t="s">
        <v>25</v>
      </c>
      <c r="H8" s="73"/>
      <c r="I8" s="73"/>
      <c r="J8" s="72" t="s">
        <v>24</v>
      </c>
      <c r="K8" s="72" t="s">
        <v>25</v>
      </c>
      <c r="L8" s="65"/>
      <c r="M8" s="65"/>
      <c r="N8" s="66"/>
      <c r="O8" s="74"/>
      <c r="P8" s="74"/>
      <c r="Q8" s="74"/>
      <c r="R8" s="67"/>
      <c r="S8" s="65"/>
      <c r="T8" s="65"/>
      <c r="U8" s="65"/>
      <c r="V8" s="65"/>
      <c r="W8" s="65"/>
      <c r="X8" s="65"/>
      <c r="Y8" s="65"/>
      <c r="Z8" s="65"/>
      <c r="AA8" s="65"/>
    </row>
    <row r="9" spans="1:27" ht="18" customHeight="1" x14ac:dyDescent="0.2">
      <c r="A9">
        <v>1</v>
      </c>
      <c r="B9" s="89" t="str">
        <f>VLOOKUP($R$3,Info,5,FALSE)</f>
        <v>Seed #2</v>
      </c>
      <c r="C9" s="90"/>
      <c r="D9" s="91"/>
      <c r="E9" s="65"/>
      <c r="F9" s="68"/>
      <c r="G9" s="68"/>
      <c r="H9" s="68"/>
      <c r="I9" s="68"/>
      <c r="J9" s="68"/>
      <c r="K9" s="68"/>
      <c r="L9" s="68"/>
      <c r="M9" s="68"/>
      <c r="N9" s="75" t="e">
        <f t="shared" ref="N9:N14" si="0">(J9/(J9+K9))</f>
        <v>#DIV/0!</v>
      </c>
      <c r="O9" s="68"/>
      <c r="P9" s="68"/>
      <c r="Q9" s="68"/>
      <c r="R9" s="68"/>
      <c r="S9" s="65"/>
      <c r="T9" s="65"/>
      <c r="U9" s="65"/>
      <c r="V9" s="65" t="s">
        <v>38</v>
      </c>
      <c r="W9" s="65"/>
      <c r="X9" s="65"/>
      <c r="Y9" s="65"/>
      <c r="Z9" s="65"/>
      <c r="AA9" s="65"/>
    </row>
    <row r="10" spans="1:27" ht="18" customHeight="1" x14ac:dyDescent="0.2">
      <c r="A10">
        <v>2</v>
      </c>
      <c r="B10" s="89" t="str">
        <f>VLOOKUP($R$3,Info,6,FALSE)</f>
        <v>Seed #3</v>
      </c>
      <c r="C10" s="90"/>
      <c r="D10" s="91"/>
      <c r="E10" s="65"/>
      <c r="F10" s="68"/>
      <c r="G10" s="68"/>
      <c r="H10" s="68"/>
      <c r="I10" s="68"/>
      <c r="J10" s="68"/>
      <c r="K10" s="68"/>
      <c r="L10" s="68"/>
      <c r="M10" s="68"/>
      <c r="N10" s="75" t="e">
        <f t="shared" si="0"/>
        <v>#DIV/0!</v>
      </c>
      <c r="O10" s="68"/>
      <c r="P10" s="68"/>
      <c r="Q10" s="68"/>
      <c r="R10" s="68"/>
      <c r="S10" s="65"/>
      <c r="T10" s="65"/>
      <c r="U10" s="65"/>
      <c r="V10" s="65"/>
      <c r="W10" s="65"/>
      <c r="X10" s="65"/>
      <c r="Y10" s="65"/>
      <c r="Z10" s="65"/>
      <c r="AA10" s="65"/>
    </row>
    <row r="11" spans="1:27" ht="18" customHeight="1" x14ac:dyDescent="0.2">
      <c r="A11">
        <v>3</v>
      </c>
      <c r="B11" s="89" t="str">
        <f>VLOOKUP($R$3,Info,7,FALSE)</f>
        <v>Seed #6</v>
      </c>
      <c r="C11" s="90"/>
      <c r="D11" s="91"/>
      <c r="E11" s="65"/>
      <c r="F11" s="68"/>
      <c r="G11" s="68"/>
      <c r="H11" s="68"/>
      <c r="I11" s="68"/>
      <c r="J11" s="68"/>
      <c r="K11" s="68"/>
      <c r="L11" s="68"/>
      <c r="M11" s="68"/>
      <c r="N11" s="75" t="e">
        <f t="shared" si="0"/>
        <v>#DIV/0!</v>
      </c>
      <c r="O11" s="68"/>
      <c r="P11" s="68"/>
      <c r="Q11" s="68"/>
      <c r="R11" s="68"/>
      <c r="S11" s="65"/>
      <c r="T11" s="65"/>
      <c r="U11" s="65"/>
      <c r="V11" s="65"/>
      <c r="W11" s="65"/>
      <c r="X11" s="65"/>
      <c r="Y11" s="65"/>
      <c r="Z11" s="65"/>
      <c r="AA11" s="65"/>
    </row>
    <row r="12" spans="1:27" ht="18" customHeight="1" x14ac:dyDescent="0.2">
      <c r="A12">
        <v>4</v>
      </c>
      <c r="B12" s="89" t="str">
        <f>VLOOKUP($R$3,Info,8,FALSE)</f>
        <v>Seed #7</v>
      </c>
      <c r="C12" s="90"/>
      <c r="D12" s="91"/>
      <c r="E12" s="65"/>
      <c r="F12" s="68"/>
      <c r="G12" s="68"/>
      <c r="H12" s="68"/>
      <c r="I12" s="68"/>
      <c r="J12" s="68"/>
      <c r="K12" s="68"/>
      <c r="L12" s="68"/>
      <c r="M12" s="68"/>
      <c r="N12" s="75" t="e">
        <f t="shared" si="0"/>
        <v>#DIV/0!</v>
      </c>
      <c r="O12" s="68"/>
      <c r="P12" s="68"/>
      <c r="Q12" s="68"/>
      <c r="R12" s="68"/>
      <c r="S12" s="65"/>
      <c r="T12" s="65"/>
      <c r="U12" s="65"/>
      <c r="V12" s="65"/>
      <c r="W12" s="65"/>
      <c r="X12" s="65"/>
      <c r="Y12" s="65"/>
      <c r="Z12" s="65" t="s">
        <v>38</v>
      </c>
      <c r="AA12" s="65"/>
    </row>
    <row r="13" spans="1:27" ht="18" customHeight="1" x14ac:dyDescent="0.2">
      <c r="A13">
        <v>5</v>
      </c>
      <c r="B13" s="89" t="str">
        <f>VLOOKUP($R$3,Info,9,FALSE)</f>
        <v>Seed #10</v>
      </c>
      <c r="C13" s="90"/>
      <c r="D13" s="91"/>
      <c r="E13" s="65"/>
      <c r="F13" s="68"/>
      <c r="G13" s="68"/>
      <c r="H13" s="68"/>
      <c r="I13" s="68"/>
      <c r="J13" s="68"/>
      <c r="K13" s="68"/>
      <c r="L13" s="68"/>
      <c r="M13" s="68"/>
      <c r="N13" s="75" t="e">
        <f t="shared" si="0"/>
        <v>#DIV/0!</v>
      </c>
      <c r="O13" s="68"/>
      <c r="P13" s="68"/>
      <c r="Q13" s="68"/>
      <c r="R13" s="68"/>
      <c r="S13" s="65"/>
      <c r="T13" s="65"/>
      <c r="U13" s="65"/>
      <c r="V13" s="65"/>
      <c r="W13" s="65"/>
      <c r="X13" s="65"/>
      <c r="Y13" s="65"/>
      <c r="Z13" s="65"/>
      <c r="AA13" s="65"/>
    </row>
    <row r="14" spans="1:27" ht="18" hidden="1" customHeight="1" x14ac:dyDescent="0.2">
      <c r="A14">
        <v>6</v>
      </c>
      <c r="B14" s="89">
        <f>VLOOKUP($R$3,Info,10,FALSE)</f>
        <v>0</v>
      </c>
      <c r="C14" s="90"/>
      <c r="D14" s="91"/>
      <c r="E14" s="65"/>
      <c r="F14" s="68">
        <f>SUM(H25,AB25,P37,AB37,P49)</f>
        <v>0</v>
      </c>
      <c r="G14" s="68">
        <f>SUM(E25,Y25,M37,Y37,M49)</f>
        <v>0</v>
      </c>
      <c r="H14" s="68"/>
      <c r="I14" s="68"/>
      <c r="J14" s="68">
        <f>SUM(G24,AA24,O36,AA36,O48)</f>
        <v>0</v>
      </c>
      <c r="K14" s="68">
        <f>SUM(F24,Z24,N36,Z36,N48)</f>
        <v>0</v>
      </c>
      <c r="L14" s="68"/>
      <c r="M14" s="68"/>
      <c r="N14" s="75" t="e">
        <f t="shared" si="0"/>
        <v>#DIV/0!</v>
      </c>
      <c r="O14" s="68">
        <f>SUM(G25,AA25,O37,AA37,O49)</f>
        <v>0</v>
      </c>
      <c r="P14" s="68"/>
      <c r="Q14" s="68"/>
      <c r="R14" s="68"/>
      <c r="S14" s="65"/>
      <c r="T14" s="65"/>
      <c r="U14" s="65"/>
      <c r="V14" s="65"/>
      <c r="W14" s="65"/>
      <c r="X14" s="65"/>
      <c r="Y14" s="65"/>
      <c r="Z14" s="65"/>
      <c r="AA14" s="65"/>
    </row>
    <row r="15" spans="1:27" ht="13.5" thickBot="1" x14ac:dyDescent="0.25">
      <c r="B15" s="64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</row>
    <row r="16" spans="1:27" ht="13.5" thickTop="1" x14ac:dyDescent="0.2">
      <c r="B16" s="64"/>
      <c r="C16" s="65"/>
      <c r="D16" s="65"/>
      <c r="E16" s="65"/>
      <c r="F16" s="85" t="s">
        <v>118</v>
      </c>
      <c r="G16" s="83"/>
      <c r="H16" s="83"/>
      <c r="I16" s="83"/>
      <c r="J16" s="83"/>
      <c r="K16" s="83"/>
      <c r="L16" s="83"/>
      <c r="M16" s="83"/>
      <c r="N16" s="83"/>
      <c r="O16" s="84"/>
      <c r="P16" s="76"/>
      <c r="Q16" s="76"/>
      <c r="R16" s="83" t="s">
        <v>121</v>
      </c>
      <c r="S16" s="83"/>
      <c r="T16" s="83"/>
      <c r="U16" s="83"/>
      <c r="V16" s="83"/>
      <c r="W16" s="83"/>
      <c r="X16" s="83"/>
      <c r="Y16" s="83"/>
      <c r="Z16" s="83"/>
      <c r="AA16" s="84"/>
    </row>
    <row r="17" spans="2:28" ht="18" customHeight="1" x14ac:dyDescent="0.2">
      <c r="B17" s="64"/>
      <c r="C17" s="65"/>
      <c r="D17" s="65"/>
      <c r="E17" s="65"/>
      <c r="F17" s="77" t="s">
        <v>134</v>
      </c>
      <c r="G17" s="67"/>
      <c r="H17" s="65"/>
      <c r="I17" s="65"/>
      <c r="J17" s="77" t="s">
        <v>138</v>
      </c>
      <c r="K17" s="67"/>
      <c r="L17" s="65"/>
      <c r="M17" s="65"/>
      <c r="N17" s="77" t="s">
        <v>144</v>
      </c>
      <c r="O17" s="67"/>
      <c r="P17" s="65"/>
      <c r="Q17" s="65"/>
      <c r="R17" s="77" t="s">
        <v>124</v>
      </c>
      <c r="S17" s="67"/>
      <c r="T17" s="65"/>
      <c r="U17" s="65"/>
      <c r="V17" s="77" t="s">
        <v>125</v>
      </c>
      <c r="W17" s="67"/>
      <c r="X17" s="65"/>
      <c r="Y17" s="65"/>
      <c r="Z17" s="77" t="s">
        <v>149</v>
      </c>
      <c r="AA17" s="67"/>
    </row>
    <row r="18" spans="2:28" ht="18" customHeight="1" x14ac:dyDescent="0.2">
      <c r="B18" s="64"/>
      <c r="C18" s="65"/>
      <c r="D18" s="65"/>
      <c r="E18" s="65"/>
      <c r="F18" s="68" t="s">
        <v>160</v>
      </c>
      <c r="G18" s="68" t="s">
        <v>164</v>
      </c>
      <c r="H18" s="36"/>
      <c r="I18" s="36"/>
      <c r="J18" s="68" t="s">
        <v>170</v>
      </c>
      <c r="K18" s="68" t="s">
        <v>166</v>
      </c>
      <c r="L18" s="36"/>
      <c r="M18" s="36"/>
      <c r="N18" s="68" t="s">
        <v>168</v>
      </c>
      <c r="O18" s="68" t="s">
        <v>167</v>
      </c>
      <c r="P18" s="36"/>
      <c r="Q18" s="36"/>
      <c r="R18" s="68" t="s">
        <v>163</v>
      </c>
      <c r="S18" s="68" t="s">
        <v>165</v>
      </c>
      <c r="T18" s="36"/>
      <c r="U18" s="36"/>
      <c r="V18" s="68" t="s">
        <v>171</v>
      </c>
      <c r="W18" s="68" t="s">
        <v>166</v>
      </c>
      <c r="X18" s="36"/>
      <c r="Y18" s="36"/>
      <c r="Z18" s="68" t="s">
        <v>172</v>
      </c>
      <c r="AA18" s="68" t="s">
        <v>161</v>
      </c>
    </row>
    <row r="19" spans="2:28" ht="18" customHeight="1" x14ac:dyDescent="0.2">
      <c r="B19" s="64"/>
      <c r="C19" s="65"/>
      <c r="D19" s="36" t="s">
        <v>97</v>
      </c>
      <c r="E19" s="65">
        <f>IF(F19&gt;G19,1,0)</f>
        <v>0</v>
      </c>
      <c r="F19" s="68"/>
      <c r="G19" s="68"/>
      <c r="H19" s="68">
        <f>IF(G19&gt;F19,1,0)</f>
        <v>0</v>
      </c>
      <c r="I19" s="68">
        <f>IF(J19&gt;K19,1,0)</f>
        <v>0</v>
      </c>
      <c r="J19" s="68"/>
      <c r="K19" s="68"/>
      <c r="L19" s="68">
        <f>IF(K19&gt;J19,1,0)</f>
        <v>0</v>
      </c>
      <c r="M19" s="68">
        <f>IF(N19&gt;O19,1,0)</f>
        <v>0</v>
      </c>
      <c r="N19" s="68"/>
      <c r="O19" s="68"/>
      <c r="P19" s="68">
        <f>IF(O19&gt;N19,1,0)</f>
        <v>0</v>
      </c>
      <c r="Q19" s="68">
        <f>IF(R19&gt;S19,1,0)</f>
        <v>0</v>
      </c>
      <c r="R19" s="68"/>
      <c r="S19" s="68"/>
      <c r="T19" s="68">
        <f>IF(S19&gt;R19,1,0)</f>
        <v>0</v>
      </c>
      <c r="U19" s="68">
        <f>IF(V19&gt;W19,1,0)</f>
        <v>0</v>
      </c>
      <c r="V19" s="68"/>
      <c r="W19" s="68"/>
      <c r="X19" s="68">
        <f>IF(W19&gt;V19,1,0)</f>
        <v>0</v>
      </c>
      <c r="Y19" s="68">
        <f>IF(Z19&gt;AA19,1,0)</f>
        <v>0</v>
      </c>
      <c r="Z19" s="68"/>
      <c r="AA19" s="68"/>
      <c r="AB19">
        <f>IF(AA19&gt;Z19,1,0)</f>
        <v>0</v>
      </c>
    </row>
    <row r="20" spans="2:28" ht="18" customHeight="1" x14ac:dyDescent="0.2">
      <c r="B20" s="64"/>
      <c r="C20" s="65"/>
      <c r="D20" s="36" t="s">
        <v>98</v>
      </c>
      <c r="E20" s="65">
        <f>IF(F20&gt;G20,1,0)</f>
        <v>0</v>
      </c>
      <c r="F20" s="68"/>
      <c r="G20" s="68"/>
      <c r="H20" s="68">
        <f>IF(G20&gt;F20,1,0)</f>
        <v>0</v>
      </c>
      <c r="I20" s="68">
        <f>IF(J20&gt;K20,1,0)</f>
        <v>0</v>
      </c>
      <c r="J20" s="68"/>
      <c r="K20" s="68"/>
      <c r="L20" s="68">
        <f>IF(K20&gt;J20,1,0)</f>
        <v>0</v>
      </c>
      <c r="M20" s="68">
        <f>IF(N20&gt;O20,1,0)</f>
        <v>0</v>
      </c>
      <c r="N20" s="68"/>
      <c r="O20" s="68"/>
      <c r="P20" s="68">
        <f>IF(O20&gt;N20,1,0)</f>
        <v>0</v>
      </c>
      <c r="Q20" s="68">
        <f>IF(R20&gt;S20,1,0)</f>
        <v>0</v>
      </c>
      <c r="R20" s="68"/>
      <c r="S20" s="68"/>
      <c r="T20" s="68">
        <f>IF(S20&gt;R20,1,0)</f>
        <v>0</v>
      </c>
      <c r="U20" s="68">
        <f>IF(V20&gt;W20,1,0)</f>
        <v>0</v>
      </c>
      <c r="V20" s="68"/>
      <c r="W20" s="68"/>
      <c r="X20" s="68">
        <f>IF(W20&gt;V20,1,0)</f>
        <v>0</v>
      </c>
      <c r="Y20" s="68">
        <f>IF(Z20&gt;AA20,1,0)</f>
        <v>0</v>
      </c>
      <c r="Z20" s="68"/>
      <c r="AA20" s="68"/>
      <c r="AB20">
        <f>IF(AA20&gt;Z20,1,0)</f>
        <v>0</v>
      </c>
    </row>
    <row r="21" spans="2:28" ht="18" customHeight="1" x14ac:dyDescent="0.2">
      <c r="B21" s="64"/>
      <c r="C21" s="65"/>
      <c r="D21" s="36" t="s">
        <v>99</v>
      </c>
      <c r="E21" s="65">
        <f>IF(F21&gt;G21,1,0)</f>
        <v>0</v>
      </c>
      <c r="F21" s="68"/>
      <c r="G21" s="68"/>
      <c r="H21" s="68">
        <f>IF(G21&gt;F21,1,0)</f>
        <v>0</v>
      </c>
      <c r="I21" s="68">
        <f>IF(J21&gt;K21,1,0)</f>
        <v>0</v>
      </c>
      <c r="J21" s="68"/>
      <c r="K21" s="68"/>
      <c r="L21" s="68">
        <f>IF(K21&gt;J21,1,0)</f>
        <v>0</v>
      </c>
      <c r="M21" s="68">
        <f>IF(N21&gt;O21,1,0)</f>
        <v>0</v>
      </c>
      <c r="N21" s="68"/>
      <c r="O21" s="68"/>
      <c r="P21" s="68">
        <f>IF(O21&gt;N21,1,0)</f>
        <v>0</v>
      </c>
      <c r="Q21" s="68">
        <f>IF(R21&gt;S21,1,0)</f>
        <v>0</v>
      </c>
      <c r="R21" s="68"/>
      <c r="S21" s="68"/>
      <c r="T21" s="68">
        <f>IF(S21&gt;R21,1,0)</f>
        <v>0</v>
      </c>
      <c r="U21" s="68">
        <f>IF(V21&gt;W21,1,0)</f>
        <v>0</v>
      </c>
      <c r="V21" s="68"/>
      <c r="W21" s="68"/>
      <c r="X21" s="68">
        <f>IF(W21&gt;V21,1,0)</f>
        <v>0</v>
      </c>
      <c r="Y21" s="68">
        <f>IF(Z21&gt;AA21,1,0)</f>
        <v>0</v>
      </c>
      <c r="Z21" s="68"/>
      <c r="AA21" s="68"/>
      <c r="AB21">
        <f>IF(AA21&gt;Z21,1,0)</f>
        <v>0</v>
      </c>
    </row>
    <row r="22" spans="2:28" ht="18" customHeight="1" x14ac:dyDescent="0.2">
      <c r="B22" s="64"/>
      <c r="C22" s="65"/>
      <c r="D22" s="36" t="s">
        <v>100</v>
      </c>
      <c r="E22" s="65">
        <f>IF(F22&gt;G22,1,0)</f>
        <v>0</v>
      </c>
      <c r="F22" s="68"/>
      <c r="G22" s="68"/>
      <c r="H22" s="68">
        <f>IF(G22&gt;F22,1,0)</f>
        <v>0</v>
      </c>
      <c r="I22" s="68">
        <f>IF(J22&gt;K22,1,0)</f>
        <v>0</v>
      </c>
      <c r="J22" s="68"/>
      <c r="K22" s="68"/>
      <c r="L22" s="68">
        <f>IF(K22&gt;J22,1,0)</f>
        <v>0</v>
      </c>
      <c r="M22" s="68">
        <f>IF(N22&gt;O22,1,0)</f>
        <v>0</v>
      </c>
      <c r="N22" s="68"/>
      <c r="O22" s="68"/>
      <c r="P22" s="68">
        <f>IF(O22&gt;N22,1,0)</f>
        <v>0</v>
      </c>
      <c r="Q22" s="68">
        <f>IF(R22&gt;S22,1,0)</f>
        <v>0</v>
      </c>
      <c r="R22" s="68"/>
      <c r="S22" s="68"/>
      <c r="T22" s="68">
        <f>IF(S22&gt;R22,1,0)</f>
        <v>0</v>
      </c>
      <c r="U22" s="68">
        <f>IF(V22&gt;W22,1,0)</f>
        <v>0</v>
      </c>
      <c r="V22" s="68"/>
      <c r="W22" s="68"/>
      <c r="X22" s="68">
        <f>IF(W22&gt;V22,1,0)</f>
        <v>0</v>
      </c>
      <c r="Y22" s="68">
        <f>IF(Z22&gt;AA22,1,0)</f>
        <v>0</v>
      </c>
      <c r="Z22" s="68"/>
      <c r="AA22" s="68"/>
      <c r="AB22">
        <f>IF(AA22&gt;Z22,1,0)</f>
        <v>0</v>
      </c>
    </row>
    <row r="23" spans="2:28" ht="18" customHeight="1" x14ac:dyDescent="0.2">
      <c r="B23" s="64"/>
      <c r="C23" s="65"/>
      <c r="D23" s="36" t="s">
        <v>101</v>
      </c>
      <c r="E23" s="65">
        <f>IF(F23&gt;G23,1,0)</f>
        <v>0</v>
      </c>
      <c r="F23" s="68"/>
      <c r="G23" s="68"/>
      <c r="H23" s="68">
        <f>IF(G23&gt;F23,1,0)</f>
        <v>0</v>
      </c>
      <c r="I23" s="68">
        <f>IF(J23&gt;K23,1,0)</f>
        <v>0</v>
      </c>
      <c r="J23" s="68"/>
      <c r="K23" s="68"/>
      <c r="L23" s="68">
        <f>IF(K23&gt;J23,1,0)</f>
        <v>0</v>
      </c>
      <c r="M23" s="68">
        <f>IF(N23&gt;O23,1,0)</f>
        <v>0</v>
      </c>
      <c r="N23" s="68"/>
      <c r="O23" s="68"/>
      <c r="P23" s="68">
        <f>IF(O23&gt;N23,1,0)</f>
        <v>0</v>
      </c>
      <c r="Q23" s="68">
        <f>IF(R23&gt;S23,1,0)</f>
        <v>0</v>
      </c>
      <c r="R23" s="68"/>
      <c r="S23" s="68"/>
      <c r="T23" s="68">
        <f>IF(S23&gt;R23,1,0)</f>
        <v>0</v>
      </c>
      <c r="U23" s="68">
        <f>IF(V23&gt;W23,1,0)</f>
        <v>0</v>
      </c>
      <c r="V23" s="68"/>
      <c r="W23" s="68"/>
      <c r="X23" s="68">
        <f>IF(W23&gt;V23,1,0)</f>
        <v>0</v>
      </c>
      <c r="Y23" s="68">
        <f>IF(Z23&gt;AA23,1,0)</f>
        <v>0</v>
      </c>
      <c r="Z23" s="68"/>
      <c r="AA23" s="68"/>
      <c r="AB23">
        <f>IF(AA23&gt;Z23,1,0)</f>
        <v>0</v>
      </c>
    </row>
    <row r="24" spans="2:28" x14ac:dyDescent="0.2">
      <c r="B24" s="64"/>
      <c r="C24" s="65"/>
      <c r="D24" s="36" t="s">
        <v>103</v>
      </c>
      <c r="E24" s="65"/>
      <c r="F24" s="68">
        <f>SUM(E19:E23)</f>
        <v>0</v>
      </c>
      <c r="G24" s="68">
        <f>SUM(H19:H23)</f>
        <v>0</v>
      </c>
      <c r="H24" s="68"/>
      <c r="I24" s="68"/>
      <c r="J24" s="68">
        <f>SUM(I19:I23)</f>
        <v>0</v>
      </c>
      <c r="K24" s="68">
        <f>SUM(L19:L23)</f>
        <v>0</v>
      </c>
      <c r="L24" s="68"/>
      <c r="M24" s="68"/>
      <c r="N24" s="68">
        <f>SUM(M19:M23)</f>
        <v>0</v>
      </c>
      <c r="O24" s="68">
        <f>SUM(P19:P23)</f>
        <v>0</v>
      </c>
      <c r="P24" s="68"/>
      <c r="Q24" s="68"/>
      <c r="R24" s="68">
        <f>SUM(Q19:Q23)</f>
        <v>0</v>
      </c>
      <c r="S24" s="68">
        <f>SUM(T19:T23)</f>
        <v>0</v>
      </c>
      <c r="T24" s="68"/>
      <c r="U24" s="68"/>
      <c r="V24" s="68">
        <f>SUM(U19:U23)</f>
        <v>0</v>
      </c>
      <c r="W24" s="68">
        <f>SUM(X19:X23)</f>
        <v>0</v>
      </c>
      <c r="X24" s="68"/>
      <c r="Y24" s="68"/>
      <c r="Z24" s="68">
        <f>SUM(Y19:Y23)</f>
        <v>0</v>
      </c>
      <c r="AA24" s="68">
        <f>SUM(AB19:AB23)</f>
        <v>0</v>
      </c>
    </row>
    <row r="25" spans="2:28" x14ac:dyDescent="0.2">
      <c r="B25" s="64"/>
      <c r="C25" s="65"/>
      <c r="D25" s="36" t="s">
        <v>32</v>
      </c>
      <c r="E25" s="65">
        <f>IF(F24&gt;G24,1,0)</f>
        <v>0</v>
      </c>
      <c r="F25" s="68">
        <f>SUM(F19:F23)-SUM(G19:G23)</f>
        <v>0</v>
      </c>
      <c r="G25" s="68">
        <f>SUM(G19:G23)-SUM(F19:F23)</f>
        <v>0</v>
      </c>
      <c r="H25" s="68">
        <f>IF(G24&gt;F24,1,0)</f>
        <v>0</v>
      </c>
      <c r="I25" s="68">
        <f>IF(J24&gt;K24,1,0)</f>
        <v>0</v>
      </c>
      <c r="J25" s="68">
        <f>SUM(J19:J23)-SUM(K19:K23)</f>
        <v>0</v>
      </c>
      <c r="K25" s="68">
        <f>SUM(K19:K23)-SUM(J19:J23)</f>
        <v>0</v>
      </c>
      <c r="L25" s="68">
        <f>IF(K24&gt;J24,1,0)</f>
        <v>0</v>
      </c>
      <c r="M25" s="68">
        <f>IF(N24&gt;O24,1,0)</f>
        <v>0</v>
      </c>
      <c r="N25" s="68">
        <f>SUM(N19:N23)-SUM(O19:O23)</f>
        <v>0</v>
      </c>
      <c r="O25" s="68">
        <f>SUM(O19:O23)-SUM(N19:N23)</f>
        <v>0</v>
      </c>
      <c r="P25" s="68">
        <f>IF(O24&gt;N24,1,0)</f>
        <v>0</v>
      </c>
      <c r="Q25" s="68">
        <f>IF(R24&gt;S24,1,0)</f>
        <v>0</v>
      </c>
      <c r="R25" s="68">
        <f>SUM(R19:R23)-SUM(S19:S23)</f>
        <v>0</v>
      </c>
      <c r="S25" s="68">
        <f>SUM(S19:S23)-SUM(R19:R23)</f>
        <v>0</v>
      </c>
      <c r="T25" s="68">
        <f>IF(S24&gt;R24,1,0)</f>
        <v>0</v>
      </c>
      <c r="U25" s="68">
        <f>IF(V24&gt;W24,1,0)</f>
        <v>0</v>
      </c>
      <c r="V25" s="68">
        <f>SUM(V19:V23)-SUM(W19:W23)</f>
        <v>0</v>
      </c>
      <c r="W25" s="68">
        <f>SUM(W19:W23)-SUM(V19:V23)</f>
        <v>0</v>
      </c>
      <c r="X25" s="68">
        <f>IF(W24&gt;V24,1,0)</f>
        <v>0</v>
      </c>
      <c r="Y25" s="68">
        <f>IF(Z24&gt;AA24,1,0)</f>
        <v>0</v>
      </c>
      <c r="Z25" s="68">
        <f>SUM(Z19:Z23)-SUM(AA19:AA23)</f>
        <v>0</v>
      </c>
      <c r="AA25" s="68">
        <f>SUM(AA19:AA23)-SUM(Z19:Z23)</f>
        <v>0</v>
      </c>
      <c r="AB25">
        <f>IF(AA24&gt;Z24,1,0)</f>
        <v>0</v>
      </c>
    </row>
    <row r="26" spans="2:28" x14ac:dyDescent="0.2">
      <c r="B26" s="64"/>
      <c r="C26" s="65"/>
      <c r="D26" s="65"/>
      <c r="E26" s="65"/>
      <c r="F26" s="78" t="s">
        <v>162</v>
      </c>
      <c r="G26" s="71"/>
      <c r="H26" s="65"/>
      <c r="I26" s="65"/>
      <c r="J26" s="86" t="s">
        <v>85</v>
      </c>
      <c r="K26" s="87"/>
      <c r="L26" s="65"/>
      <c r="M26" s="65"/>
      <c r="N26" s="86" t="s">
        <v>86</v>
      </c>
      <c r="O26" s="88"/>
      <c r="P26" s="65"/>
      <c r="Q26" s="65"/>
      <c r="R26" s="86" t="s">
        <v>169</v>
      </c>
      <c r="S26" s="88"/>
      <c r="T26" s="65"/>
      <c r="U26" s="65"/>
      <c r="V26" s="86" t="s">
        <v>83</v>
      </c>
      <c r="W26" s="88"/>
      <c r="X26" s="65"/>
      <c r="Y26" s="65"/>
      <c r="Z26" s="86" t="s">
        <v>84</v>
      </c>
      <c r="AA26" s="87"/>
    </row>
    <row r="27" spans="2:28" ht="13.5" thickBot="1" x14ac:dyDescent="0.25">
      <c r="B27" s="64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</row>
    <row r="28" spans="2:28" ht="13.5" thickTop="1" x14ac:dyDescent="0.2">
      <c r="B28" s="64"/>
      <c r="C28" s="65"/>
      <c r="D28" s="65"/>
      <c r="E28" s="65"/>
      <c r="F28" s="85" t="s">
        <v>158</v>
      </c>
      <c r="G28" s="83"/>
      <c r="H28" s="83"/>
      <c r="I28" s="83"/>
      <c r="J28" s="83"/>
      <c r="K28" s="83"/>
      <c r="L28" s="83"/>
      <c r="M28" s="83"/>
      <c r="N28" s="83"/>
      <c r="O28" s="84"/>
      <c r="P28" s="76"/>
      <c r="Q28" s="76"/>
      <c r="R28" s="83" t="s">
        <v>159</v>
      </c>
      <c r="S28" s="83"/>
      <c r="T28" s="83"/>
      <c r="U28" s="83"/>
      <c r="V28" s="83"/>
      <c r="W28" s="83"/>
      <c r="X28" s="83"/>
      <c r="Y28" s="83"/>
      <c r="Z28" s="83"/>
      <c r="AA28" s="84"/>
    </row>
    <row r="29" spans="2:28" ht="18" customHeight="1" x14ac:dyDescent="0.2">
      <c r="B29" s="64"/>
      <c r="C29" s="65"/>
      <c r="D29" s="65"/>
      <c r="E29" s="65"/>
      <c r="F29" s="77" t="s">
        <v>136</v>
      </c>
      <c r="G29" s="67"/>
      <c r="H29" s="65"/>
      <c r="I29" s="65"/>
      <c r="J29" s="77" t="s">
        <v>140</v>
      </c>
      <c r="K29" s="67"/>
      <c r="L29" s="65"/>
      <c r="M29" s="65"/>
      <c r="N29" s="77" t="s">
        <v>146</v>
      </c>
      <c r="O29" s="67"/>
      <c r="P29" s="65"/>
      <c r="Q29" s="65"/>
      <c r="R29" s="77" t="s">
        <v>128</v>
      </c>
      <c r="S29" s="67"/>
      <c r="T29" s="65"/>
      <c r="U29" s="65"/>
      <c r="V29" s="77" t="s">
        <v>129</v>
      </c>
      <c r="W29" s="67"/>
      <c r="X29" s="65"/>
      <c r="Y29" s="65"/>
      <c r="Z29" s="77" t="s">
        <v>151</v>
      </c>
      <c r="AA29" s="67"/>
    </row>
    <row r="30" spans="2:28" ht="18" customHeight="1" x14ac:dyDescent="0.2">
      <c r="B30" s="64"/>
      <c r="C30" s="65"/>
      <c r="D30" s="65"/>
      <c r="E30" s="65"/>
      <c r="F30" s="68" t="s">
        <v>160</v>
      </c>
      <c r="G30" s="68" t="s">
        <v>167</v>
      </c>
      <c r="H30" s="36"/>
      <c r="I30" s="36"/>
      <c r="J30" s="68" t="s">
        <v>170</v>
      </c>
      <c r="K30" s="68" t="s">
        <v>161</v>
      </c>
      <c r="L30" s="36"/>
      <c r="M30" s="36"/>
      <c r="N30" s="68" t="s">
        <v>168</v>
      </c>
      <c r="O30" s="68" t="s">
        <v>165</v>
      </c>
      <c r="P30" s="36"/>
      <c r="Q30" s="36"/>
      <c r="R30" s="68" t="s">
        <v>163</v>
      </c>
      <c r="S30" s="68" t="s">
        <v>167</v>
      </c>
      <c r="T30" s="36"/>
      <c r="U30" s="36"/>
      <c r="V30" s="68" t="s">
        <v>171</v>
      </c>
      <c r="W30" s="68" t="s">
        <v>164</v>
      </c>
      <c r="X30" s="36"/>
      <c r="Y30" s="36"/>
      <c r="Z30" s="68" t="s">
        <v>172</v>
      </c>
      <c r="AA30" s="68" t="s">
        <v>166</v>
      </c>
    </row>
    <row r="31" spans="2:28" ht="18" customHeight="1" x14ac:dyDescent="0.2">
      <c r="B31" s="64"/>
      <c r="C31" s="65"/>
      <c r="D31" s="36" t="s">
        <v>97</v>
      </c>
      <c r="E31" s="65">
        <f>IF(F31&gt;G31,1,0)</f>
        <v>0</v>
      </c>
      <c r="F31" s="68"/>
      <c r="G31" s="68"/>
      <c r="H31" s="68">
        <f>IF(G31&gt;F31,1,0)</f>
        <v>0</v>
      </c>
      <c r="I31" s="68">
        <f>IF(J31&gt;K31,1,0)</f>
        <v>0</v>
      </c>
      <c r="J31" s="68"/>
      <c r="K31" s="68"/>
      <c r="L31" s="68">
        <f>IF(K31&gt;J31,1,0)</f>
        <v>0</v>
      </c>
      <c r="M31" s="68">
        <f>IF(N31&gt;O31,1,0)</f>
        <v>0</v>
      </c>
      <c r="N31" s="68"/>
      <c r="O31" s="68"/>
      <c r="P31" s="68">
        <f>IF(O31&gt;N31,1,0)</f>
        <v>0</v>
      </c>
      <c r="Q31" s="68">
        <f>IF(R31&gt;S31,1,0)</f>
        <v>0</v>
      </c>
      <c r="R31" s="68"/>
      <c r="S31" s="68"/>
      <c r="T31" s="68">
        <f>IF(S31&gt;R31,1,0)</f>
        <v>0</v>
      </c>
      <c r="U31" s="68">
        <f>IF(V31&gt;W31,1,0)</f>
        <v>0</v>
      </c>
      <c r="V31" s="68"/>
      <c r="W31" s="68"/>
      <c r="X31" s="68">
        <f>IF(W31&gt;V31,1,0)</f>
        <v>0</v>
      </c>
      <c r="Y31" s="68">
        <f>IF(Z31&gt;AA31,1,0)</f>
        <v>0</v>
      </c>
      <c r="Z31" s="68"/>
      <c r="AA31" s="68"/>
      <c r="AB31">
        <f>IF(AA31&gt;Z31,1,0)</f>
        <v>0</v>
      </c>
    </row>
    <row r="32" spans="2:28" ht="18" customHeight="1" x14ac:dyDescent="0.2">
      <c r="B32" s="64"/>
      <c r="C32" s="65"/>
      <c r="D32" s="36" t="s">
        <v>98</v>
      </c>
      <c r="E32" s="65">
        <f>IF(F32&gt;G32,1,0)</f>
        <v>0</v>
      </c>
      <c r="F32" s="68"/>
      <c r="G32" s="68"/>
      <c r="H32" s="68">
        <f>IF(G32&gt;F32,1,0)</f>
        <v>0</v>
      </c>
      <c r="I32" s="68">
        <f>IF(J32&gt;K32,1,0)</f>
        <v>0</v>
      </c>
      <c r="J32" s="68"/>
      <c r="K32" s="68"/>
      <c r="L32" s="68">
        <f>IF(K32&gt;J32,1,0)</f>
        <v>0</v>
      </c>
      <c r="M32" s="68">
        <f>IF(N32&gt;O32,1,0)</f>
        <v>0</v>
      </c>
      <c r="N32" s="68"/>
      <c r="O32" s="68"/>
      <c r="P32" s="68">
        <f>IF(O32&gt;N32,1,0)</f>
        <v>0</v>
      </c>
      <c r="Q32" s="68">
        <f>IF(R32&gt;S32,1,0)</f>
        <v>0</v>
      </c>
      <c r="R32" s="68"/>
      <c r="S32" s="68"/>
      <c r="T32" s="68">
        <f>IF(S32&gt;R32,1,0)</f>
        <v>0</v>
      </c>
      <c r="U32" s="68">
        <f>IF(V32&gt;W32,1,0)</f>
        <v>0</v>
      </c>
      <c r="V32" s="68"/>
      <c r="W32" s="68"/>
      <c r="X32" s="68">
        <f>IF(W32&gt;V32,1,0)</f>
        <v>0</v>
      </c>
      <c r="Y32" s="68">
        <f>IF(Z32&gt;AA32,1,0)</f>
        <v>0</v>
      </c>
      <c r="Z32" s="68"/>
      <c r="AA32" s="68"/>
      <c r="AB32">
        <f>IF(AA32&gt;Z32,1,0)</f>
        <v>0</v>
      </c>
    </row>
    <row r="33" spans="2:28" ht="18" customHeight="1" x14ac:dyDescent="0.2">
      <c r="B33" s="64"/>
      <c r="C33" s="65"/>
      <c r="D33" s="36" t="s">
        <v>99</v>
      </c>
      <c r="E33" s="65">
        <f>IF(F33&gt;G33,1,0)</f>
        <v>0</v>
      </c>
      <c r="F33" s="68"/>
      <c r="G33" s="68"/>
      <c r="H33" s="68">
        <f>IF(G33&gt;F33,1,0)</f>
        <v>0</v>
      </c>
      <c r="I33" s="68">
        <f>IF(J33&gt;K33,1,0)</f>
        <v>0</v>
      </c>
      <c r="J33" s="68"/>
      <c r="K33" s="68"/>
      <c r="L33" s="68">
        <f>IF(K33&gt;J33,1,0)</f>
        <v>0</v>
      </c>
      <c r="M33" s="68">
        <f>IF(N33&gt;O33,1,0)</f>
        <v>0</v>
      </c>
      <c r="N33" s="68"/>
      <c r="O33" s="68"/>
      <c r="P33" s="68">
        <f>IF(O33&gt;N33,1,0)</f>
        <v>0</v>
      </c>
      <c r="Q33" s="68">
        <f>IF(R33&gt;S33,1,0)</f>
        <v>0</v>
      </c>
      <c r="R33" s="68"/>
      <c r="S33" s="68"/>
      <c r="T33" s="68">
        <f>IF(S33&gt;R33,1,0)</f>
        <v>0</v>
      </c>
      <c r="U33" s="68">
        <f>IF(V33&gt;W33,1,0)</f>
        <v>0</v>
      </c>
      <c r="V33" s="68"/>
      <c r="W33" s="68"/>
      <c r="X33" s="68">
        <f>IF(W33&gt;V33,1,0)</f>
        <v>0</v>
      </c>
      <c r="Y33" s="68">
        <f>IF(Z33&gt;AA33,1,0)</f>
        <v>0</v>
      </c>
      <c r="Z33" s="68"/>
      <c r="AA33" s="68"/>
      <c r="AB33">
        <f>IF(AA33&gt;Z33,1,0)</f>
        <v>0</v>
      </c>
    </row>
    <row r="34" spans="2:28" ht="18" customHeight="1" x14ac:dyDescent="0.2">
      <c r="B34" s="64"/>
      <c r="C34" s="65"/>
      <c r="D34" s="36" t="s">
        <v>100</v>
      </c>
      <c r="E34" s="65">
        <f>IF(F34&gt;G34,1,0)</f>
        <v>0</v>
      </c>
      <c r="F34" s="68"/>
      <c r="G34" s="68"/>
      <c r="H34" s="68">
        <f>IF(G34&gt;F34,1,0)</f>
        <v>0</v>
      </c>
      <c r="I34" s="68">
        <f>IF(J34&gt;K34,1,0)</f>
        <v>0</v>
      </c>
      <c r="J34" s="68"/>
      <c r="K34" s="68"/>
      <c r="L34" s="68">
        <f>IF(K34&gt;J34,1,0)</f>
        <v>0</v>
      </c>
      <c r="M34" s="68">
        <f>IF(N34&gt;O34,1,0)</f>
        <v>0</v>
      </c>
      <c r="N34" s="68"/>
      <c r="O34" s="68"/>
      <c r="P34" s="68">
        <f>IF(O34&gt;N34,1,0)</f>
        <v>0</v>
      </c>
      <c r="Q34" s="68">
        <f>IF(R34&gt;S34,1,0)</f>
        <v>0</v>
      </c>
      <c r="R34" s="68"/>
      <c r="S34" s="68"/>
      <c r="T34" s="68">
        <f>IF(S34&gt;R34,1,0)</f>
        <v>0</v>
      </c>
      <c r="U34" s="68">
        <f>IF(V34&gt;W34,1,0)</f>
        <v>0</v>
      </c>
      <c r="V34" s="68"/>
      <c r="W34" s="68"/>
      <c r="X34" s="68">
        <f>IF(W34&gt;V34,1,0)</f>
        <v>0</v>
      </c>
      <c r="Y34" s="68">
        <f>IF(Z34&gt;AA34,1,0)</f>
        <v>0</v>
      </c>
      <c r="Z34" s="68"/>
      <c r="AA34" s="68"/>
      <c r="AB34">
        <f>IF(AA34&gt;Z34,1,0)</f>
        <v>0</v>
      </c>
    </row>
    <row r="35" spans="2:28" ht="18" customHeight="1" x14ac:dyDescent="0.2">
      <c r="B35" s="64"/>
      <c r="C35" s="65"/>
      <c r="D35" s="36" t="s">
        <v>101</v>
      </c>
      <c r="E35" s="65">
        <f>IF(F35&gt;G35,1,0)</f>
        <v>0</v>
      </c>
      <c r="F35" s="68"/>
      <c r="G35" s="68"/>
      <c r="H35" s="68">
        <f>IF(G35&gt;F35,1,0)</f>
        <v>0</v>
      </c>
      <c r="I35" s="68">
        <f>IF(J35&gt;K35,1,0)</f>
        <v>0</v>
      </c>
      <c r="J35" s="68"/>
      <c r="K35" s="68"/>
      <c r="L35" s="68">
        <f>IF(K35&gt;J35,1,0)</f>
        <v>0</v>
      </c>
      <c r="M35" s="68">
        <f>IF(N35&gt;O35,1,0)</f>
        <v>0</v>
      </c>
      <c r="N35" s="68"/>
      <c r="O35" s="68"/>
      <c r="P35" s="68">
        <f>IF(O35&gt;N35,1,0)</f>
        <v>0</v>
      </c>
      <c r="Q35" s="68">
        <f>IF(R35&gt;S35,1,0)</f>
        <v>0</v>
      </c>
      <c r="R35" s="68"/>
      <c r="S35" s="68"/>
      <c r="T35" s="68">
        <f>IF(S35&gt;R35,1,0)</f>
        <v>0</v>
      </c>
      <c r="U35" s="68">
        <f>IF(V35&gt;W35,1,0)</f>
        <v>0</v>
      </c>
      <c r="V35" s="68"/>
      <c r="W35" s="68"/>
      <c r="X35" s="68">
        <f>IF(W35&gt;V35,1,0)</f>
        <v>0</v>
      </c>
      <c r="Y35" s="68">
        <f>IF(Z35&gt;AA35,1,0)</f>
        <v>0</v>
      </c>
      <c r="Z35" s="68"/>
      <c r="AA35" s="68"/>
      <c r="AB35">
        <f>IF(AA35&gt;Z35,1,0)</f>
        <v>0</v>
      </c>
    </row>
    <row r="36" spans="2:28" ht="18" customHeight="1" x14ac:dyDescent="0.2">
      <c r="B36" s="64"/>
      <c r="C36" s="65"/>
      <c r="D36" s="36" t="s">
        <v>103</v>
      </c>
      <c r="E36" s="65"/>
      <c r="F36" s="68">
        <f>SUM(E31:E35)</f>
        <v>0</v>
      </c>
      <c r="G36" s="68">
        <f>SUM(H31:H35)</f>
        <v>0</v>
      </c>
      <c r="H36" s="68"/>
      <c r="I36" s="68"/>
      <c r="J36" s="68">
        <f>SUM(I31:I35)</f>
        <v>0</v>
      </c>
      <c r="K36" s="68">
        <f>SUM(L31:L35)</f>
        <v>0</v>
      </c>
      <c r="L36" s="68"/>
      <c r="M36" s="68"/>
      <c r="N36" s="68">
        <f>SUM(M31:M35)</f>
        <v>0</v>
      </c>
      <c r="O36" s="68">
        <f>SUM(P31:P35)</f>
        <v>0</v>
      </c>
      <c r="P36" s="68"/>
      <c r="Q36" s="68"/>
      <c r="R36" s="68">
        <f>SUM(Q31:Q35)</f>
        <v>0</v>
      </c>
      <c r="S36" s="68">
        <f>SUM(T31:T35)</f>
        <v>0</v>
      </c>
      <c r="T36" s="68"/>
      <c r="U36" s="68"/>
      <c r="V36" s="68">
        <f>SUM(U31:U35)</f>
        <v>0</v>
      </c>
      <c r="W36" s="68">
        <f>SUM(X31:X35)</f>
        <v>0</v>
      </c>
      <c r="X36" s="68"/>
      <c r="Y36" s="68"/>
      <c r="Z36" s="68">
        <f>SUM(Y31:Y35)</f>
        <v>0</v>
      </c>
      <c r="AA36" s="68">
        <f>SUM(AB31:AB35)</f>
        <v>0</v>
      </c>
    </row>
    <row r="37" spans="2:28" ht="18" customHeight="1" x14ac:dyDescent="0.2">
      <c r="B37" s="64"/>
      <c r="C37" s="65"/>
      <c r="D37" s="36" t="s">
        <v>32</v>
      </c>
      <c r="E37" s="65">
        <f>IF(F36&gt;G36,1,0)</f>
        <v>0</v>
      </c>
      <c r="F37" s="68">
        <f>SUM(F31:F35)-SUM(G31:G35)</f>
        <v>0</v>
      </c>
      <c r="G37" s="68">
        <f>SUM(G31:G35)-SUM(F31:F35)</f>
        <v>0</v>
      </c>
      <c r="H37" s="68">
        <f>IF(G36&gt;F36,1,0)</f>
        <v>0</v>
      </c>
      <c r="I37" s="68">
        <f>IF(J36&gt;K36,1,0)</f>
        <v>0</v>
      </c>
      <c r="J37" s="68">
        <f>SUM(J31:J35)-SUM(K31:K35)</f>
        <v>0</v>
      </c>
      <c r="K37" s="68">
        <f>SUM(K31:K35)-SUM(J31:J35)</f>
        <v>0</v>
      </c>
      <c r="L37" s="68">
        <f>IF(K36&gt;J36,1,0)</f>
        <v>0</v>
      </c>
      <c r="M37" s="68">
        <f>IF(N36&gt;O36,1,0)</f>
        <v>0</v>
      </c>
      <c r="N37" s="68">
        <f>SUM(N31:N35)-SUM(O31:O35)</f>
        <v>0</v>
      </c>
      <c r="O37" s="68">
        <f>SUM(O31:O35)-SUM(N31:N35)</f>
        <v>0</v>
      </c>
      <c r="P37" s="68">
        <f>IF(O36&gt;N36,1,0)</f>
        <v>0</v>
      </c>
      <c r="Q37" s="68">
        <f>IF(R36&gt;S36,1,0)</f>
        <v>0</v>
      </c>
      <c r="R37" s="68">
        <f>SUM(R31:R35)-SUM(S31:S35)</f>
        <v>0</v>
      </c>
      <c r="S37" s="68">
        <f>SUM(S31:S35)-SUM(R31:R35)</f>
        <v>0</v>
      </c>
      <c r="T37" s="68">
        <f>IF(S36&gt;R36,1,0)</f>
        <v>0</v>
      </c>
      <c r="U37" s="68">
        <f>IF(V36&gt;W36,1,0)</f>
        <v>0</v>
      </c>
      <c r="V37" s="68">
        <f>SUM(V31:V35)-SUM(W31:W35)</f>
        <v>0</v>
      </c>
      <c r="W37" s="68">
        <f>SUM(W31:W35)-SUM(V31:V35)</f>
        <v>0</v>
      </c>
      <c r="X37" s="68">
        <f>IF(W36&gt;V36,1,0)</f>
        <v>0</v>
      </c>
      <c r="Y37" s="68">
        <f>IF(Z36&gt;AA36,1,0)</f>
        <v>0</v>
      </c>
      <c r="Z37" s="68">
        <f>SUM(Z31:Z35)-SUM(AA31:AA35)</f>
        <v>0</v>
      </c>
      <c r="AA37" s="68">
        <f>SUM(AA31:AA35)-SUM(Z31:Z35)</f>
        <v>0</v>
      </c>
      <c r="AB37">
        <f>IF(AA36&gt;Z36,1,0)</f>
        <v>0</v>
      </c>
    </row>
    <row r="38" spans="2:28" ht="12.75" customHeight="1" x14ac:dyDescent="0.2">
      <c r="B38" s="64"/>
      <c r="C38" s="65"/>
      <c r="D38" s="65"/>
      <c r="E38" s="65"/>
      <c r="F38" s="78" t="s">
        <v>67</v>
      </c>
      <c r="G38" s="71"/>
      <c r="H38" s="65"/>
      <c r="I38" s="65"/>
      <c r="J38" s="78" t="s">
        <v>174</v>
      </c>
      <c r="K38" s="71"/>
      <c r="L38" s="65"/>
      <c r="M38" s="65"/>
      <c r="N38" s="78" t="s">
        <v>177</v>
      </c>
      <c r="O38" s="71"/>
      <c r="P38" s="65"/>
      <c r="Q38" s="65"/>
      <c r="R38" s="78" t="s">
        <v>82</v>
      </c>
      <c r="S38" s="71"/>
      <c r="T38" s="65"/>
      <c r="U38" s="65"/>
      <c r="V38" s="78" t="s">
        <v>68</v>
      </c>
      <c r="W38" s="71"/>
      <c r="X38" s="65"/>
      <c r="Y38" s="65"/>
      <c r="Z38" s="78" t="s">
        <v>71</v>
      </c>
      <c r="AA38" s="71"/>
    </row>
    <row r="39" spans="2:28" ht="12.75" customHeight="1" thickBot="1" x14ac:dyDescent="0.25">
      <c r="B39" s="64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</row>
    <row r="40" spans="2:28" ht="12.75" customHeight="1" thickTop="1" x14ac:dyDescent="0.2">
      <c r="B40" s="64"/>
      <c r="C40" s="65"/>
      <c r="D40" s="65"/>
      <c r="E40" s="65"/>
      <c r="F40" s="85" t="s">
        <v>155</v>
      </c>
      <c r="G40" s="83"/>
      <c r="H40" s="83"/>
      <c r="I40" s="83"/>
      <c r="J40" s="83"/>
      <c r="K40" s="83"/>
      <c r="L40" s="83"/>
      <c r="M40" s="83"/>
      <c r="N40" s="83"/>
      <c r="O40" s="84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</row>
    <row r="41" spans="2:28" ht="12.75" customHeight="1" x14ac:dyDescent="0.2">
      <c r="B41" s="64"/>
      <c r="C41" s="65"/>
      <c r="D41" s="65"/>
      <c r="E41" s="65"/>
      <c r="F41" s="77" t="s">
        <v>178</v>
      </c>
      <c r="G41" s="67"/>
      <c r="H41" s="65"/>
      <c r="I41" s="65"/>
      <c r="J41" s="77" t="s">
        <v>179</v>
      </c>
      <c r="K41" s="67"/>
      <c r="L41" s="65"/>
      <c r="M41" s="65"/>
      <c r="N41" s="77" t="s">
        <v>180</v>
      </c>
      <c r="O41" s="67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</row>
    <row r="42" spans="2:28" ht="12.75" customHeight="1" x14ac:dyDescent="0.2">
      <c r="B42" s="64"/>
      <c r="C42" s="65"/>
      <c r="D42" s="65"/>
      <c r="E42" s="65"/>
      <c r="F42" s="68" t="s">
        <v>163</v>
      </c>
      <c r="G42" s="68" t="s">
        <v>168</v>
      </c>
      <c r="H42" s="36"/>
      <c r="I42" s="36"/>
      <c r="J42" s="68" t="s">
        <v>172</v>
      </c>
      <c r="K42" s="68" t="s">
        <v>160</v>
      </c>
      <c r="L42" s="36"/>
      <c r="M42" s="36"/>
      <c r="N42" s="68" t="s">
        <v>171</v>
      </c>
      <c r="O42" s="68" t="s">
        <v>170</v>
      </c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</row>
    <row r="43" spans="2:28" ht="18" customHeight="1" x14ac:dyDescent="0.2">
      <c r="B43" s="64"/>
      <c r="C43" s="65"/>
      <c r="D43" s="36" t="s">
        <v>97</v>
      </c>
      <c r="E43" s="65">
        <f>IF(F43&gt;G43,1,0)</f>
        <v>0</v>
      </c>
      <c r="F43" s="68"/>
      <c r="G43" s="68"/>
      <c r="H43" s="68">
        <f>IF(G43&gt;F43,1,0)</f>
        <v>0</v>
      </c>
      <c r="I43" s="68">
        <f>IF(J43&gt;K43,1,0)</f>
        <v>0</v>
      </c>
      <c r="J43" s="68"/>
      <c r="K43" s="68"/>
      <c r="L43" s="68">
        <f>IF(K43&gt;J43,1,0)</f>
        <v>0</v>
      </c>
      <c r="M43" s="68">
        <f>IF(N43&gt;O43,1,0)</f>
        <v>0</v>
      </c>
      <c r="N43" s="68"/>
      <c r="O43" s="68"/>
      <c r="P43" s="68">
        <f>IF(O43&gt;N43,1,0)</f>
        <v>0</v>
      </c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</row>
    <row r="44" spans="2:28" ht="18" customHeight="1" x14ac:dyDescent="0.2">
      <c r="B44" s="64"/>
      <c r="C44" s="65"/>
      <c r="D44" s="36" t="s">
        <v>98</v>
      </c>
      <c r="E44" s="65">
        <f>IF(F44&gt;G44,1,0)</f>
        <v>0</v>
      </c>
      <c r="F44" s="68"/>
      <c r="G44" s="68"/>
      <c r="H44" s="68">
        <f>IF(G44&gt;F44,1,0)</f>
        <v>0</v>
      </c>
      <c r="I44" s="68">
        <f>IF(J44&gt;K44,1,0)</f>
        <v>0</v>
      </c>
      <c r="J44" s="68"/>
      <c r="K44" s="68"/>
      <c r="L44" s="68">
        <f>IF(K44&gt;J44,1,0)</f>
        <v>0</v>
      </c>
      <c r="M44" s="68">
        <f>IF(N44&gt;O44,1,0)</f>
        <v>0</v>
      </c>
      <c r="N44" s="68"/>
      <c r="O44" s="68"/>
      <c r="P44" s="68">
        <f>IF(O44&gt;N44,1,0)</f>
        <v>0</v>
      </c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</row>
    <row r="45" spans="2:28" ht="18" customHeight="1" x14ac:dyDescent="0.2">
      <c r="B45" s="64"/>
      <c r="C45" s="65"/>
      <c r="D45" s="36" t="s">
        <v>99</v>
      </c>
      <c r="E45" s="65">
        <f>IF(F45&gt;G45,1,0)</f>
        <v>0</v>
      </c>
      <c r="F45" s="68"/>
      <c r="G45" s="68"/>
      <c r="H45" s="68">
        <f>IF(G45&gt;F45,1,0)</f>
        <v>0</v>
      </c>
      <c r="I45" s="68">
        <f>IF(J45&gt;K45,1,0)</f>
        <v>0</v>
      </c>
      <c r="J45" s="68"/>
      <c r="K45" s="68"/>
      <c r="L45" s="68">
        <f>IF(K45&gt;J45,1,0)</f>
        <v>0</v>
      </c>
      <c r="M45" s="68">
        <f>IF(N45&gt;O45,1,0)</f>
        <v>0</v>
      </c>
      <c r="N45" s="68"/>
      <c r="O45" s="68"/>
      <c r="P45" s="68">
        <f>IF(O45&gt;N45,1,0)</f>
        <v>0</v>
      </c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</row>
    <row r="46" spans="2:28" ht="18" customHeight="1" x14ac:dyDescent="0.2">
      <c r="B46" s="64"/>
      <c r="C46" s="65"/>
      <c r="D46" s="36" t="s">
        <v>100</v>
      </c>
      <c r="E46" s="65">
        <f>IF(F46&gt;G46,1,0)</f>
        <v>0</v>
      </c>
      <c r="F46" s="68"/>
      <c r="G46" s="68"/>
      <c r="H46" s="68">
        <f>IF(G46&gt;F46,1,0)</f>
        <v>0</v>
      </c>
      <c r="I46" s="68">
        <f>IF(J46&gt;K46,1,0)</f>
        <v>0</v>
      </c>
      <c r="J46" s="68"/>
      <c r="K46" s="68"/>
      <c r="L46" s="68">
        <f>IF(K46&gt;J46,1,0)</f>
        <v>0</v>
      </c>
      <c r="M46" s="68">
        <f>IF(N46&gt;O46,1,0)</f>
        <v>0</v>
      </c>
      <c r="N46" s="68"/>
      <c r="O46" s="68"/>
      <c r="P46" s="68">
        <f>IF(O46&gt;N46,1,0)</f>
        <v>0</v>
      </c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</row>
    <row r="47" spans="2:28" ht="18" customHeight="1" x14ac:dyDescent="0.2">
      <c r="B47" s="64"/>
      <c r="C47" s="65"/>
      <c r="D47" s="36" t="s">
        <v>101</v>
      </c>
      <c r="E47" s="65">
        <f>IF(F47&gt;G47,1,0)</f>
        <v>0</v>
      </c>
      <c r="F47" s="68"/>
      <c r="G47" s="68"/>
      <c r="H47" s="68">
        <f>IF(G47&gt;F47,1,0)</f>
        <v>0</v>
      </c>
      <c r="I47" s="68">
        <f>IF(J47&gt;K47,1,0)</f>
        <v>0</v>
      </c>
      <c r="J47" s="68"/>
      <c r="K47" s="68"/>
      <c r="L47" s="68">
        <f>IF(K47&gt;J47,1,0)</f>
        <v>0</v>
      </c>
      <c r="M47" s="68">
        <f>IF(N47&gt;O47,1,0)</f>
        <v>0</v>
      </c>
      <c r="N47" s="68"/>
      <c r="O47" s="68"/>
      <c r="P47" s="68">
        <f>IF(O47&gt;N47,1,0)</f>
        <v>0</v>
      </c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</row>
    <row r="48" spans="2:28" ht="18" customHeight="1" x14ac:dyDescent="0.2">
      <c r="B48" s="64"/>
      <c r="C48" s="65"/>
      <c r="D48" s="36" t="s">
        <v>103</v>
      </c>
      <c r="E48" s="65"/>
      <c r="F48" s="68">
        <f>SUM(E43:E47)</f>
        <v>0</v>
      </c>
      <c r="G48" s="68">
        <f>SUM(H43:H47)</f>
        <v>0</v>
      </c>
      <c r="H48" s="68"/>
      <c r="I48" s="68"/>
      <c r="J48" s="68">
        <f>SUM(I43:I47)</f>
        <v>0</v>
      </c>
      <c r="K48" s="68">
        <f>SUM(L43:L47)</f>
        <v>0</v>
      </c>
      <c r="L48" s="68"/>
      <c r="M48" s="68"/>
      <c r="N48" s="68">
        <f>SUM(M43:M47)</f>
        <v>0</v>
      </c>
      <c r="O48" s="68">
        <f>SUM(P43:P47)</f>
        <v>0</v>
      </c>
      <c r="P48" s="68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</row>
    <row r="49" spans="2:27" ht="18" customHeight="1" x14ac:dyDescent="0.2">
      <c r="B49" s="64"/>
      <c r="C49" s="65"/>
      <c r="D49" s="36" t="s">
        <v>32</v>
      </c>
      <c r="E49" s="65">
        <f>IF(F48&gt;G48,1,0)</f>
        <v>0</v>
      </c>
      <c r="F49" s="68">
        <f>SUM(F43:F47)-SUM(G43:G47)</f>
        <v>0</v>
      </c>
      <c r="G49" s="68">
        <f>SUM(G43:G47)-SUM(F43:F47)</f>
        <v>0</v>
      </c>
      <c r="H49" s="68">
        <f>IF(G48&gt;F48,1,0)</f>
        <v>0</v>
      </c>
      <c r="I49" s="68">
        <f>IF(J48&gt;K48,1,0)</f>
        <v>0</v>
      </c>
      <c r="J49" s="68">
        <f>SUM(J43:J47)-SUM(K43:K47)</f>
        <v>0</v>
      </c>
      <c r="K49" s="68">
        <f>SUM(K43:K47)-SUM(J43:J47)</f>
        <v>0</v>
      </c>
      <c r="L49" s="68">
        <f>IF(K48&gt;J48,1,0)</f>
        <v>0</v>
      </c>
      <c r="M49" s="68">
        <f>IF(N48&gt;O48,1,0)</f>
        <v>0</v>
      </c>
      <c r="N49" s="68">
        <f>SUM(N43:N47)-SUM(O43:O47)</f>
        <v>0</v>
      </c>
      <c r="O49" s="68">
        <f>SUM(O43:O47)-SUM(N43:N47)</f>
        <v>0</v>
      </c>
      <c r="P49" s="68">
        <f>IF(O48&gt;N48,1,0)</f>
        <v>0</v>
      </c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</row>
    <row r="50" spans="2:27" ht="12.75" customHeight="1" x14ac:dyDescent="0.2">
      <c r="B50" s="64"/>
      <c r="C50" s="65"/>
      <c r="D50" s="65"/>
      <c r="E50" s="65"/>
      <c r="F50" s="78" t="s">
        <v>69</v>
      </c>
      <c r="G50" s="71"/>
      <c r="H50" s="65"/>
      <c r="I50" s="65"/>
      <c r="J50" s="78" t="s">
        <v>66</v>
      </c>
      <c r="K50" s="71"/>
      <c r="L50" s="65"/>
      <c r="M50" s="65"/>
      <c r="N50" s="82" t="s">
        <v>70</v>
      </c>
      <c r="O50" s="71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</row>
    <row r="51" spans="2:27" x14ac:dyDescent="0.2">
      <c r="B51" s="64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</row>
  </sheetData>
  <mergeCells count="16">
    <mergeCell ref="N26:O26"/>
    <mergeCell ref="R26:S26"/>
    <mergeCell ref="V26:W26"/>
    <mergeCell ref="B14:D14"/>
    <mergeCell ref="F16:O16"/>
    <mergeCell ref="R16:AA16"/>
    <mergeCell ref="F28:O28"/>
    <mergeCell ref="R28:AA28"/>
    <mergeCell ref="F40:O40"/>
    <mergeCell ref="B11:D11"/>
    <mergeCell ref="B12:D12"/>
    <mergeCell ref="B9:D9"/>
    <mergeCell ref="B10:D10"/>
    <mergeCell ref="B13:D13"/>
    <mergeCell ref="Z26:AA26"/>
    <mergeCell ref="J26:K26"/>
  </mergeCells>
  <phoneticPr fontId="0" type="noConversion"/>
  <pageMargins left="0" right="0" top="0.5" bottom="0.5" header="0.5" footer="0.5"/>
  <pageSetup orientation="landscape" r:id="rId1"/>
  <headerFooter alignWithMargins="0"/>
  <rowBreaks count="1" manualBreakCount="1">
    <brk id="26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6"/>
  <sheetViews>
    <sheetView zoomScaleNormal="100" workbookViewId="0">
      <selection activeCell="K42" sqref="K42"/>
    </sheetView>
  </sheetViews>
  <sheetFormatPr defaultColWidth="11.42578125" defaultRowHeight="12.75" x14ac:dyDescent="0.2"/>
  <cols>
    <col min="1" max="1" width="11.42578125" customWidth="1"/>
    <col min="2" max="4" width="18" customWidth="1"/>
    <col min="5" max="5" width="11.42578125" customWidth="1"/>
    <col min="6" max="6" width="18" customWidth="1"/>
  </cols>
  <sheetData>
    <row r="4" spans="1:7" x14ac:dyDescent="0.2">
      <c r="A4" s="20"/>
      <c r="B4" s="20" t="s">
        <v>0</v>
      </c>
      <c r="C4" s="20" t="s">
        <v>1</v>
      </c>
      <c r="D4" s="20" t="s">
        <v>2</v>
      </c>
      <c r="E4" s="20" t="s">
        <v>3</v>
      </c>
      <c r="F4" s="36" t="s">
        <v>72</v>
      </c>
      <c r="G4" s="36" t="s">
        <v>73</v>
      </c>
    </row>
    <row r="5" spans="1:7" ht="18" customHeight="1" x14ac:dyDescent="0.2">
      <c r="A5" s="20" t="s">
        <v>7</v>
      </c>
      <c r="B5" s="20" t="str">
        <f>IF('A B'!$R$9=1,'A B'!$B$9,IF('A B'!$R$10=1,'A B'!$B$10,IF('A B'!$R$11=1,'A B'!$B$11,IF('A B'!$R$12=1,'A B'!$B$12,IF('A B'!$R$13=1,'A B'!$B$13,IF('A B'!$R$14=1,'A B'!$B$14," "))))))</f>
        <v xml:space="preserve"> </v>
      </c>
      <c r="C5" s="20" t="str">
        <f>IF('A B'!$R$9=2,'A B'!$B$9,IF('A B'!$R$10=2,'A B'!$B$10,IF('A B'!$R$11=2,'A B'!$B$11,IF('A B'!$R$12=2,'A B'!$B$12,IF('A B'!$R$13=2,'A B'!$B$13,IF('A B'!$R$14=2,'A B'!$B$14," "))))))</f>
        <v xml:space="preserve"> </v>
      </c>
      <c r="D5" s="20" t="str">
        <f>IF('A B'!$R$9=3,'A B'!$B$9,IF('A B'!$R$10=3,'A B'!$B$10,IF('A B'!$R$11=3,'A B'!$B$11,IF('A B'!$R$12=3,'A B'!$B$12,IF('A B'!$R$13=3,'A B'!$B$13,IF('A B'!$R$14=3,'A B'!$B$14," "))))))</f>
        <v xml:space="preserve"> </v>
      </c>
      <c r="E5" s="20" t="str">
        <f>IF('A B'!$R$9=4,'A B'!$B$9,IF('A B'!$R$10=4,'A B'!$B$10,IF('A B'!$R$11=4,'A B'!$B$11,IF('A B'!$R$12=4,'A B'!$B$12,IF('A B'!$R$13=4,'A B'!$B$13,IF('A B'!$R$13=4,'A B'!$B$13," "))))))</f>
        <v xml:space="preserve"> </v>
      </c>
      <c r="F5" s="20" t="str">
        <f>IF('A B'!$R$9=5,'A B'!$B$9,IF('A B'!$R$10=5,'A B'!$B$10,IF('A B'!$R$11=5,'A B'!$B$11,IF('A B'!$R$12=5,'A B'!$B$12,IF('A B'!$R$13=5,'A B'!$B$13,IF('A B'!$R$14=5,'A B'!$B$14," "))))))</f>
        <v xml:space="preserve"> </v>
      </c>
      <c r="G5" s="20" t="str">
        <f>IF('A B'!$R$9=6,'A B'!$B$9,IF('A B'!$R$10=6,'A B'!$B$10,IF('A B'!$R$11=6,'A B'!$B$11,IF('A B'!$R$12=6,'A B'!$B$12,IF('A B'!$R$13=6,'A B'!$B$13,IF('A B'!$R$14=6,'A B'!$B$14," "))))))</f>
        <v xml:space="preserve"> </v>
      </c>
    </row>
    <row r="6" spans="1:7" ht="18" customHeight="1" x14ac:dyDescent="0.2">
      <c r="A6" s="20" t="s">
        <v>8</v>
      </c>
      <c r="B6" s="20" t="str">
        <f>IF('A B'!$AU$9=1,'A B'!$AE$9,IF('A B'!$AU$10=1,'A B'!$AE$10,IF('A B'!$AU$11=1,'A B'!$AE$11,IF('A B'!$AU$12=1,'A B'!$AE$12,IF('A B'!$AU$13=1,'A B'!$AE$13,IF('A B'!$AU$14=1,'A B'!$AE$14," "))))))</f>
        <v xml:space="preserve"> </v>
      </c>
      <c r="C6" s="20" t="str">
        <f>IF('A B'!$AU$9=2,'A B'!$AE$9,IF('A B'!$AU$10=2,'A B'!$AE$10,IF('A B'!$AU$11=2,'A B'!$AE$11,IF('A B'!$AU$12=2,'A B'!$AE$12,IF('A B'!$AU$13=2,'A B'!$AE$13,IF('A B'!$AU$14=2,'A B'!$AE$14," "))))))</f>
        <v xml:space="preserve"> </v>
      </c>
      <c r="D6" s="20" t="str">
        <f>IF('A B'!$AU$9=3,'A B'!$AE$9,IF('A B'!$AU$10=3,'A B'!$AE$10,IF('A B'!$AU$11=3,'A B'!$AE$11,IF('A B'!$AU$12=3,'A B'!$AE$12,IF('A B'!$AU$13=3,'A B'!$AE$13,IF('A B'!$AU$14=3,'A B'!$AE$14," "))))))</f>
        <v xml:space="preserve"> </v>
      </c>
      <c r="E6" s="20" t="str">
        <f>IF('A B'!$AU$9=4,'A B'!$AE$9,IF('A B'!$AU$10=4,'A B'!$AE$10,IF('A B'!$AU$11=4,'A B'!$AE$11,IF('A B'!$AU$12=4,'A B'!$AE$12,IF('A B'!$AU$13=4,'A B'!$AE$13,IF('A B'!$AU$14=4,'A B'!$AE$14," "))))))</f>
        <v xml:space="preserve"> </v>
      </c>
      <c r="F6" s="20" t="str">
        <f>IF('A B'!$AU$9=5,'A B'!$AE$9,IF('A B'!$AU$10=5,'A B'!$AE$10,IF('A B'!$AU$11=5,'A B'!$AE$11,IF('A B'!$AU$12=5,'A B'!$AE$12,IF('A B'!$AU$13=5,'A B'!$AE$13,IF('A B'!$AU$14=5,'A B'!$AE$14," "))))))</f>
        <v xml:space="preserve"> </v>
      </c>
      <c r="G6" s="20" t="str">
        <f>IF('A B'!$AU$9=6,'A B'!$B$9,IF('A B'!$AU$10=6,'A B'!$B$10,IF('A B'!$AU$11=6,'A B'!$B$11,IF('A B'!$AU$12=6,'A B'!$B$12,IF('A B'!$AU$13=6,'A B'!$B$13,IF('A B'!$AU$14=6,'A B'!$B$14," "))))))</f>
        <v xml:space="preserve"> </v>
      </c>
    </row>
  </sheetData>
  <phoneticPr fontId="0" type="noConversion"/>
  <printOptions gridLines="1"/>
  <pageMargins left="0.75" right="0.56944444444444398" top="1" bottom="1" header="0.5" footer="0.5"/>
  <pageSetup orientation="landscape" horizontalDpi="4294967292" vertic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AB25"/>
  <sheetViews>
    <sheetView showZeros="0" workbookViewId="0">
      <selection activeCell="N36" sqref="N36"/>
    </sheetView>
  </sheetViews>
  <sheetFormatPr defaultColWidth="8.85546875" defaultRowHeight="12.75" x14ac:dyDescent="0.2"/>
  <cols>
    <col min="1" max="1" width="6.7109375" customWidth="1"/>
    <col min="2" max="2" width="9.140625" style="5" customWidth="1"/>
    <col min="3" max="4" width="8.85546875" customWidth="1"/>
    <col min="5" max="5" width="0" hidden="1" customWidth="1"/>
    <col min="6" max="7" width="6.7109375" customWidth="1"/>
    <col min="8" max="9" width="9.140625" hidden="1" customWidth="1"/>
    <col min="10" max="11" width="6.7109375" customWidth="1"/>
    <col min="12" max="13" width="9.140625" hidden="1" customWidth="1"/>
    <col min="14" max="15" width="6.7109375" customWidth="1"/>
    <col min="16" max="17" width="9.140625" hidden="1" customWidth="1"/>
    <col min="18" max="19" width="6.7109375" customWidth="1"/>
    <col min="20" max="21" width="9.140625" hidden="1" customWidth="1"/>
    <col min="22" max="23" width="6.7109375" customWidth="1"/>
    <col min="24" max="25" width="9.140625" hidden="1" customWidth="1"/>
    <col min="26" max="27" width="6.7109375" customWidth="1"/>
    <col min="28" max="28" width="0" hidden="1" customWidth="1"/>
  </cols>
  <sheetData>
    <row r="1" spans="1:27" ht="23.25" x14ac:dyDescent="0.35">
      <c r="B1" s="26" t="str">
        <f>Info!$A$1</f>
        <v>Tournament Name</v>
      </c>
      <c r="S1" s="25"/>
    </row>
    <row r="2" spans="1:27" ht="23.25" x14ac:dyDescent="0.35">
      <c r="B2" s="26"/>
      <c r="J2" t="s">
        <v>16</v>
      </c>
      <c r="K2" s="24" t="str">
        <f>Info!$A$2</f>
        <v>Date</v>
      </c>
      <c r="O2" s="4" t="s">
        <v>15</v>
      </c>
      <c r="R2" s="5" t="s">
        <v>62</v>
      </c>
    </row>
    <row r="3" spans="1:27" ht="15.75" x14ac:dyDescent="0.25">
      <c r="J3" t="s">
        <v>17</v>
      </c>
      <c r="K3" s="5" t="str">
        <f>VLOOKUP($R$3,Info,3,FALSE)</f>
        <v>Division</v>
      </c>
      <c r="O3" s="4" t="s">
        <v>18</v>
      </c>
      <c r="R3" s="3">
        <f>'A B'!$R$3</f>
        <v>1</v>
      </c>
    </row>
    <row r="7" spans="1:27" x14ac:dyDescent="0.2">
      <c r="F7" s="6" t="s">
        <v>19</v>
      </c>
      <c r="G7" s="7"/>
      <c r="H7" s="8"/>
      <c r="I7" s="8"/>
      <c r="J7" s="6" t="s">
        <v>96</v>
      </c>
      <c r="K7" s="7"/>
      <c r="L7" s="8"/>
      <c r="M7" s="8"/>
      <c r="N7" s="9" t="s">
        <v>102</v>
      </c>
      <c r="O7" s="9" t="s">
        <v>21</v>
      </c>
      <c r="P7" s="10"/>
      <c r="Q7" s="10"/>
      <c r="R7" s="9" t="s">
        <v>22</v>
      </c>
    </row>
    <row r="8" spans="1:27" x14ac:dyDescent="0.2">
      <c r="B8" s="27" t="s">
        <v>23</v>
      </c>
      <c r="C8" s="12"/>
      <c r="D8" s="13"/>
      <c r="F8" s="14" t="s">
        <v>24</v>
      </c>
      <c r="G8" s="14" t="s">
        <v>25</v>
      </c>
      <c r="H8" s="15"/>
      <c r="I8" s="15"/>
      <c r="J8" s="14" t="s">
        <v>24</v>
      </c>
      <c r="K8" s="14" t="s">
        <v>25</v>
      </c>
      <c r="L8" s="8"/>
      <c r="M8" s="8"/>
      <c r="N8" s="6"/>
      <c r="O8" s="16"/>
      <c r="P8" s="16"/>
      <c r="Q8" s="16"/>
      <c r="R8" s="7"/>
    </row>
    <row r="9" spans="1:27" ht="18" customHeight="1" x14ac:dyDescent="0.2">
      <c r="A9">
        <v>1</v>
      </c>
      <c r="B9" s="28" t="str">
        <f>Info2!$B$5</f>
        <v xml:space="preserve"> </v>
      </c>
      <c r="D9" s="19"/>
      <c r="F9" s="21">
        <f>SUM(E24,M24,Y24)</f>
        <v>0</v>
      </c>
      <c r="G9" s="21">
        <f>SUM(H24,P24,AB24)</f>
        <v>0</v>
      </c>
      <c r="H9" s="21"/>
      <c r="I9" s="21"/>
      <c r="J9" s="21">
        <f>SUM(F23,N23,Z23)</f>
        <v>0</v>
      </c>
      <c r="K9" s="21">
        <f>SUM(G23,O23,AA23)</f>
        <v>0</v>
      </c>
      <c r="L9" s="21"/>
      <c r="M9" s="21"/>
      <c r="N9" s="32" t="e">
        <f>(J9/(J9+K9))</f>
        <v>#DIV/0!</v>
      </c>
      <c r="O9" s="21">
        <f>SUM(F24,N24,Z24)</f>
        <v>0</v>
      </c>
      <c r="P9" s="21"/>
      <c r="Q9" s="21"/>
      <c r="R9" s="21"/>
      <c r="V9" t="s">
        <v>38</v>
      </c>
    </row>
    <row r="10" spans="1:27" ht="18" customHeight="1" x14ac:dyDescent="0.2">
      <c r="A10">
        <v>2</v>
      </c>
      <c r="B10" s="28" t="str">
        <f>Info2!$C$6</f>
        <v xml:space="preserve"> </v>
      </c>
      <c r="C10" s="18"/>
      <c r="D10" s="19"/>
      <c r="F10" s="21">
        <f>SUM(I24,Q24,AB24)</f>
        <v>0</v>
      </c>
      <c r="G10" s="21">
        <f>SUM(L24,T24,Y24)</f>
        <v>0</v>
      </c>
      <c r="H10" s="21"/>
      <c r="I10" s="21"/>
      <c r="J10" s="21">
        <f>SUM(J23,R23,AA23)</f>
        <v>0</v>
      </c>
      <c r="K10" s="21">
        <f>SUM(K23,S23,Z23)</f>
        <v>0</v>
      </c>
      <c r="L10" s="21"/>
      <c r="M10" s="21"/>
      <c r="N10" s="32" t="e">
        <f>(J10/(J10+K10))</f>
        <v>#DIV/0!</v>
      </c>
      <c r="O10" s="21">
        <f>SUM(J24,R24,AA24)</f>
        <v>0</v>
      </c>
      <c r="P10" s="21"/>
      <c r="Q10" s="21"/>
      <c r="R10" s="21"/>
    </row>
    <row r="11" spans="1:27" ht="18" customHeight="1" x14ac:dyDescent="0.2">
      <c r="A11">
        <v>3</v>
      </c>
      <c r="B11" s="28" t="str">
        <f>Info2!$D$6</f>
        <v xml:space="preserve"> </v>
      </c>
      <c r="C11" s="18"/>
      <c r="D11" s="19"/>
      <c r="F11" s="21">
        <f>SUM(H24,T24,U24)</f>
        <v>0</v>
      </c>
      <c r="G11" s="21">
        <f>SUM(E24,Q24,X24)</f>
        <v>0</v>
      </c>
      <c r="H11" s="21"/>
      <c r="I11" s="21"/>
      <c r="J11" s="21">
        <f>SUM(G23,S23,V23)</f>
        <v>0</v>
      </c>
      <c r="K11" s="21">
        <f>SUM(F23,R23,W23)</f>
        <v>0</v>
      </c>
      <c r="L11" s="21"/>
      <c r="M11" s="21"/>
      <c r="N11" s="32" t="e">
        <f>(J11/(J11+K11))</f>
        <v>#DIV/0!</v>
      </c>
      <c r="O11" s="21">
        <f>SUM(G24,S24,V24)</f>
        <v>0</v>
      </c>
      <c r="P11" s="21"/>
      <c r="Q11" s="21"/>
      <c r="R11" s="21"/>
    </row>
    <row r="12" spans="1:27" ht="18" customHeight="1" x14ac:dyDescent="0.2">
      <c r="A12">
        <v>4</v>
      </c>
      <c r="B12" s="28" t="str">
        <f>Info2!$E$5</f>
        <v xml:space="preserve"> </v>
      </c>
      <c r="C12" s="18"/>
      <c r="D12" s="19"/>
      <c r="F12" s="21">
        <f>SUM(L24,P24,X24)</f>
        <v>0</v>
      </c>
      <c r="G12" s="21">
        <f>SUM(I24,M24,U24)</f>
        <v>0</v>
      </c>
      <c r="H12" s="21"/>
      <c r="I12" s="21"/>
      <c r="J12" s="21">
        <f>SUM(K23,O23,W23)</f>
        <v>0</v>
      </c>
      <c r="K12" s="21">
        <f>SUM(J23,N23,V23)</f>
        <v>0</v>
      </c>
      <c r="L12" s="21"/>
      <c r="M12" s="21"/>
      <c r="N12" s="32" t="e">
        <f>(J12/(J12+K12))</f>
        <v>#DIV/0!</v>
      </c>
      <c r="O12" s="21">
        <f>SUM(K24,O24,W24)</f>
        <v>0</v>
      </c>
      <c r="P12" s="21"/>
      <c r="Q12" s="21"/>
      <c r="R12" s="21"/>
    </row>
    <row r="14" spans="1:27" x14ac:dyDescent="0.2">
      <c r="N14" s="1"/>
    </row>
    <row r="15" spans="1:27" x14ac:dyDescent="0.2">
      <c r="N15" s="2"/>
    </row>
    <row r="16" spans="1:27" x14ac:dyDescent="0.2">
      <c r="F16" s="6" t="s">
        <v>26</v>
      </c>
      <c r="G16" s="7"/>
      <c r="H16" s="8"/>
      <c r="I16" s="8"/>
      <c r="J16" s="6" t="s">
        <v>27</v>
      </c>
      <c r="K16" s="7"/>
      <c r="L16" s="8"/>
      <c r="M16" s="8"/>
      <c r="N16" s="6" t="s">
        <v>28</v>
      </c>
      <c r="O16" s="7"/>
      <c r="P16" s="8"/>
      <c r="Q16" s="8"/>
      <c r="R16" s="6" t="s">
        <v>29</v>
      </c>
      <c r="S16" s="7"/>
      <c r="T16" s="8"/>
      <c r="U16" s="8"/>
      <c r="V16" s="6" t="s">
        <v>30</v>
      </c>
      <c r="W16" s="7"/>
      <c r="X16" s="8"/>
      <c r="Y16" s="8"/>
      <c r="Z16" s="6" t="s">
        <v>31</v>
      </c>
      <c r="AA16" s="7"/>
    </row>
    <row r="17" spans="4:28" x14ac:dyDescent="0.2">
      <c r="F17" s="9">
        <v>1</v>
      </c>
      <c r="G17" s="9">
        <v>3</v>
      </c>
      <c r="H17" s="10"/>
      <c r="I17" s="10"/>
      <c r="J17" s="9">
        <v>2</v>
      </c>
      <c r="K17" s="9">
        <v>4</v>
      </c>
      <c r="L17" s="10"/>
      <c r="M17" s="10"/>
      <c r="N17" s="9">
        <v>1</v>
      </c>
      <c r="O17" s="9">
        <v>4</v>
      </c>
      <c r="P17" s="10"/>
      <c r="Q17" s="10"/>
      <c r="R17" s="9">
        <v>2</v>
      </c>
      <c r="S17" s="9">
        <v>3</v>
      </c>
      <c r="T17" s="10"/>
      <c r="U17" s="10"/>
      <c r="V17" s="9">
        <v>3</v>
      </c>
      <c r="W17" s="9">
        <v>4</v>
      </c>
      <c r="X17" s="10"/>
      <c r="Y17" s="10"/>
      <c r="Z17" s="9">
        <v>1</v>
      </c>
      <c r="AA17" s="9">
        <v>2</v>
      </c>
    </row>
    <row r="18" spans="4:28" ht="18" customHeight="1" x14ac:dyDescent="0.2">
      <c r="D18" s="10" t="s">
        <v>97</v>
      </c>
      <c r="E18">
        <f>IF(F18&gt;G18,1,0)</f>
        <v>0</v>
      </c>
      <c r="F18" s="21"/>
      <c r="G18" s="21"/>
      <c r="H18" s="21">
        <f>IF(G18&gt;F18,1,0)</f>
        <v>0</v>
      </c>
      <c r="I18" s="21">
        <f>IF(J18&gt;K18,1,0)</f>
        <v>0</v>
      </c>
      <c r="J18" s="21"/>
      <c r="K18" s="21"/>
      <c r="L18" s="21">
        <f>IF(K18&gt;J18,1,0)</f>
        <v>0</v>
      </c>
      <c r="M18" s="21">
        <f>IF(N18&gt;O18,1,0)</f>
        <v>0</v>
      </c>
      <c r="N18" s="21"/>
      <c r="O18" s="21"/>
      <c r="P18" s="21">
        <f>IF(O18&gt;N18,1,0)</f>
        <v>0</v>
      </c>
      <c r="Q18" s="21">
        <f>IF(R18&gt;S18,1,0)</f>
        <v>0</v>
      </c>
      <c r="R18" s="21"/>
      <c r="S18" s="21"/>
      <c r="T18" s="21">
        <f>IF(S18&gt;R18,1,0)</f>
        <v>0</v>
      </c>
      <c r="U18" s="21">
        <f>IF(V18&gt;W18,1,0)</f>
        <v>0</v>
      </c>
      <c r="V18" s="21"/>
      <c r="W18" s="21"/>
      <c r="X18" s="21">
        <f>IF(W18&gt;V18,1,0)</f>
        <v>0</v>
      </c>
      <c r="Y18" s="21">
        <f>IF(Z18&gt;AA18,1,0)</f>
        <v>0</v>
      </c>
      <c r="Z18" s="21"/>
      <c r="AA18" s="21"/>
      <c r="AB18">
        <f>IF(AA18&gt;Z18,1,0)</f>
        <v>0</v>
      </c>
    </row>
    <row r="19" spans="4:28" ht="18" customHeight="1" x14ac:dyDescent="0.2">
      <c r="D19" s="10" t="s">
        <v>98</v>
      </c>
      <c r="E19">
        <f>IF(F19&gt;G19,1,0)</f>
        <v>0</v>
      </c>
      <c r="F19" s="21"/>
      <c r="G19" s="21"/>
      <c r="H19" s="21">
        <f>IF(G19&gt;F19,1,0)</f>
        <v>0</v>
      </c>
      <c r="I19" s="21">
        <f>IF(J19&gt;K19,1,0)</f>
        <v>0</v>
      </c>
      <c r="J19" s="21"/>
      <c r="K19" s="21"/>
      <c r="L19" s="21">
        <f>IF(K19&gt;J19,1,0)</f>
        <v>0</v>
      </c>
      <c r="M19" s="21">
        <f>IF(N19&gt;O19,1,0)</f>
        <v>0</v>
      </c>
      <c r="N19" s="21"/>
      <c r="O19" s="21"/>
      <c r="P19" s="21">
        <f>IF(O19&gt;N19,1,0)</f>
        <v>0</v>
      </c>
      <c r="Q19" s="21">
        <f>IF(R19&gt;S19,1,0)</f>
        <v>0</v>
      </c>
      <c r="R19" s="21"/>
      <c r="S19" s="21"/>
      <c r="T19" s="21">
        <f>IF(S19&gt;R19,1,0)</f>
        <v>0</v>
      </c>
      <c r="U19" s="21">
        <f>IF(V19&gt;W19,1,0)</f>
        <v>0</v>
      </c>
      <c r="V19" s="21"/>
      <c r="W19" s="21"/>
      <c r="X19" s="21">
        <f>IF(W19&gt;V19,1,0)</f>
        <v>0</v>
      </c>
      <c r="Y19" s="21">
        <f>IF(Z19&gt;AA19,1,0)</f>
        <v>0</v>
      </c>
      <c r="Z19" s="21"/>
      <c r="AA19" s="21"/>
      <c r="AB19">
        <f>IF(AA19&gt;Z19,1,0)</f>
        <v>0</v>
      </c>
    </row>
    <row r="20" spans="4:28" ht="18" customHeight="1" x14ac:dyDescent="0.2">
      <c r="D20" s="10" t="s">
        <v>99</v>
      </c>
      <c r="E20">
        <f>IF(F20&gt;G20,1,0)</f>
        <v>0</v>
      </c>
      <c r="F20" s="21"/>
      <c r="G20" s="21"/>
      <c r="H20" s="21">
        <f>IF(G20&gt;F20,1,0)</f>
        <v>0</v>
      </c>
      <c r="I20" s="21">
        <f>IF(J20&gt;K20,1,0)</f>
        <v>0</v>
      </c>
      <c r="J20" s="21"/>
      <c r="K20" s="21"/>
      <c r="L20" s="21">
        <f>IF(K20&gt;J20,1,0)</f>
        <v>0</v>
      </c>
      <c r="M20" s="21">
        <f>IF(N20&gt;O20,1,0)</f>
        <v>0</v>
      </c>
      <c r="N20" s="21"/>
      <c r="O20" s="21"/>
      <c r="P20" s="21">
        <f>IF(O20&gt;N20,1,0)</f>
        <v>0</v>
      </c>
      <c r="Q20" s="21">
        <f>IF(R20&gt;S20,1,0)</f>
        <v>0</v>
      </c>
      <c r="R20" s="21"/>
      <c r="S20" s="21"/>
      <c r="T20" s="21">
        <f>IF(S20&gt;R20,1,0)</f>
        <v>0</v>
      </c>
      <c r="U20" s="21">
        <f>IF(V20&gt;W20,1,0)</f>
        <v>0</v>
      </c>
      <c r="V20" s="21"/>
      <c r="W20" s="21"/>
      <c r="X20" s="21">
        <f>IF(W20&gt;V20,1,0)</f>
        <v>0</v>
      </c>
      <c r="Y20" s="21">
        <f>IF(Z20&gt;AA20,1,0)</f>
        <v>0</v>
      </c>
      <c r="Z20" s="21"/>
      <c r="AA20" s="21"/>
      <c r="AB20">
        <f>IF(AA20&gt;Z20,1,0)</f>
        <v>0</v>
      </c>
    </row>
    <row r="21" spans="4:28" ht="18" customHeight="1" x14ac:dyDescent="0.2">
      <c r="D21" s="10" t="s">
        <v>100</v>
      </c>
      <c r="E21">
        <f>IF(F21&gt;G21,1,0)</f>
        <v>0</v>
      </c>
      <c r="F21" s="21"/>
      <c r="G21" s="21"/>
      <c r="H21" s="21">
        <f>IF(G21&gt;F21,1,0)</f>
        <v>0</v>
      </c>
      <c r="I21" s="21">
        <f>IF(J21&gt;K21,1,0)</f>
        <v>0</v>
      </c>
      <c r="J21" s="21"/>
      <c r="K21" s="21"/>
      <c r="L21" s="21">
        <f>IF(K21&gt;J21,1,0)</f>
        <v>0</v>
      </c>
      <c r="M21" s="21">
        <f>IF(N21&gt;O21,1,0)</f>
        <v>0</v>
      </c>
      <c r="N21" s="21"/>
      <c r="O21" s="21"/>
      <c r="P21" s="21">
        <f>IF(O21&gt;N21,1,0)</f>
        <v>0</v>
      </c>
      <c r="Q21" s="21">
        <f>IF(R21&gt;S21,1,0)</f>
        <v>0</v>
      </c>
      <c r="R21" s="21"/>
      <c r="S21" s="21"/>
      <c r="T21" s="21">
        <f>IF(S21&gt;R21,1,0)</f>
        <v>0</v>
      </c>
      <c r="U21" s="21">
        <f>IF(V21&gt;W21,1,0)</f>
        <v>0</v>
      </c>
      <c r="V21" s="21"/>
      <c r="W21" s="21"/>
      <c r="X21" s="21">
        <f>IF(W21&gt;V21,1,0)</f>
        <v>0</v>
      </c>
      <c r="Y21" s="21">
        <f>IF(Z21&gt;AA21,1,0)</f>
        <v>0</v>
      </c>
      <c r="Z21" s="21"/>
      <c r="AA21" s="21"/>
      <c r="AB21">
        <f>IF(AA21&gt;Z21,1,0)</f>
        <v>0</v>
      </c>
    </row>
    <row r="22" spans="4:28" ht="18" customHeight="1" x14ac:dyDescent="0.2">
      <c r="D22" s="10" t="s">
        <v>101</v>
      </c>
      <c r="E22">
        <f>IF(F22&gt;G22,1,0)</f>
        <v>0</v>
      </c>
      <c r="F22" s="21"/>
      <c r="G22" s="21"/>
      <c r="H22" s="21">
        <f>IF(G22&gt;F22,1,0)</f>
        <v>0</v>
      </c>
      <c r="I22" s="21">
        <f>IF(J22&gt;K22,1,0)</f>
        <v>0</v>
      </c>
      <c r="J22" s="21"/>
      <c r="K22" s="21"/>
      <c r="L22" s="21">
        <f>IF(K22&gt;J22,1,0)</f>
        <v>0</v>
      </c>
      <c r="M22" s="21">
        <f>IF(N22&gt;O22,1,0)</f>
        <v>0</v>
      </c>
      <c r="N22" s="21"/>
      <c r="O22" s="21"/>
      <c r="P22" s="21">
        <f>IF(O22&gt;N22,1,0)</f>
        <v>0</v>
      </c>
      <c r="Q22" s="21">
        <f>IF(R22&gt;S22,1,0)</f>
        <v>0</v>
      </c>
      <c r="R22" s="21"/>
      <c r="S22" s="21"/>
      <c r="T22" s="21">
        <f>IF(S22&gt;R22,1,0)</f>
        <v>0</v>
      </c>
      <c r="U22" s="21">
        <f>IF(V22&gt;W22,1,0)</f>
        <v>0</v>
      </c>
      <c r="V22" s="21"/>
      <c r="W22" s="21"/>
      <c r="X22" s="21">
        <f>IF(W22&gt;V22,1,0)</f>
        <v>0</v>
      </c>
      <c r="Y22" s="21">
        <f>IF(Z22&gt;AA22,1,0)</f>
        <v>0</v>
      </c>
      <c r="Z22" s="21"/>
      <c r="AA22" s="21"/>
      <c r="AB22">
        <f>IF(AA22&gt;Z22,1,0)</f>
        <v>0</v>
      </c>
    </row>
    <row r="23" spans="4:28" ht="18" customHeight="1" x14ac:dyDescent="0.2">
      <c r="D23" s="10" t="s">
        <v>103</v>
      </c>
      <c r="F23" s="21">
        <f>SUM(E18:E22)</f>
        <v>0</v>
      </c>
      <c r="G23" s="21">
        <f>SUM(H18:H22)</f>
        <v>0</v>
      </c>
      <c r="H23" s="21"/>
      <c r="I23" s="21"/>
      <c r="J23" s="21">
        <f>SUM(I18:I22)</f>
        <v>0</v>
      </c>
      <c r="K23" s="21">
        <f>SUM(L18:L22)</f>
        <v>0</v>
      </c>
      <c r="L23" s="21"/>
      <c r="M23" s="21"/>
      <c r="N23" s="21">
        <f>SUM(M18:M22)</f>
        <v>0</v>
      </c>
      <c r="O23" s="21">
        <f>SUM(P18:P22)</f>
        <v>0</v>
      </c>
      <c r="P23" s="21"/>
      <c r="Q23" s="21"/>
      <c r="R23" s="21">
        <f>SUM(Q18:Q22)</f>
        <v>0</v>
      </c>
      <c r="S23" s="21">
        <f>SUM(T18:T22)</f>
        <v>0</v>
      </c>
      <c r="T23" s="21"/>
      <c r="U23" s="21"/>
      <c r="V23" s="21">
        <f>SUM(U18:U22)</f>
        <v>0</v>
      </c>
      <c r="W23" s="21">
        <f>SUM(X18:X22)</f>
        <v>0</v>
      </c>
      <c r="X23" s="21"/>
      <c r="Y23" s="21"/>
      <c r="Z23" s="21">
        <f>SUM(Y18:Y22)</f>
        <v>0</v>
      </c>
      <c r="AA23" s="21">
        <f>SUM(AB18:AB22)</f>
        <v>0</v>
      </c>
    </row>
    <row r="24" spans="4:28" ht="18" customHeight="1" x14ac:dyDescent="0.2">
      <c r="D24" s="10" t="s">
        <v>32</v>
      </c>
      <c r="E24">
        <f>IF(F23&gt;G23,1,0)</f>
        <v>0</v>
      </c>
      <c r="F24" s="21">
        <f>SUM(F18:F22)-SUM(G18:G22)</f>
        <v>0</v>
      </c>
      <c r="G24" s="21">
        <f>SUM(G18:G22)-SUM(F18:F22)</f>
        <v>0</v>
      </c>
      <c r="H24" s="21">
        <f>IF(G23&gt;F23,1,0)</f>
        <v>0</v>
      </c>
      <c r="I24" s="21">
        <f>IF(J23&gt;K23,1,0)</f>
        <v>0</v>
      </c>
      <c r="J24" s="21">
        <f>SUM(J18:J22)-SUM(K18:K22)</f>
        <v>0</v>
      </c>
      <c r="K24" s="21">
        <f>SUM(K18:K22)-SUM(J18:J22)</f>
        <v>0</v>
      </c>
      <c r="L24" s="21">
        <f>IF(K23&gt;J23,1,0)</f>
        <v>0</v>
      </c>
      <c r="M24" s="21">
        <f>IF(N23&gt;O23,1,0)</f>
        <v>0</v>
      </c>
      <c r="N24" s="21">
        <f>SUM(N18:N22)-SUM(O18:O22)</f>
        <v>0</v>
      </c>
      <c r="O24" s="21">
        <f>SUM(O18:O22)-SUM(N18:N22)</f>
        <v>0</v>
      </c>
      <c r="P24" s="21">
        <f>IF(O23&gt;N23,1,0)</f>
        <v>0</v>
      </c>
      <c r="Q24" s="21">
        <f>IF(R23&gt;S23,1,0)</f>
        <v>0</v>
      </c>
      <c r="R24" s="21">
        <f>SUM(R18:R22)-SUM(S18:S22)</f>
        <v>0</v>
      </c>
      <c r="S24" s="21">
        <f>SUM(S18:S22)-SUM(R18:R22)</f>
        <v>0</v>
      </c>
      <c r="T24" s="21">
        <f>IF(S23&gt;R23,1,0)</f>
        <v>0</v>
      </c>
      <c r="U24" s="21">
        <f>IF(V23&gt;W23,1,0)</f>
        <v>0</v>
      </c>
      <c r="V24" s="21">
        <f>SUM(V18:V22)-SUM(W18:W22)</f>
        <v>0</v>
      </c>
      <c r="W24" s="21">
        <f>SUM(W18:W22)-SUM(V18:V22)</f>
        <v>0</v>
      </c>
      <c r="X24" s="21">
        <f>IF(W23&gt;V23,1,0)</f>
        <v>0</v>
      </c>
      <c r="Y24" s="21">
        <f>IF(Z23&gt;AA23,1,0)</f>
        <v>0</v>
      </c>
      <c r="Z24" s="21">
        <f>SUM(Z18:Z22)-SUM(AA18:AA22)</f>
        <v>0</v>
      </c>
      <c r="AA24" s="21">
        <f>SUM(AA18:AA22)-SUM(Z18:Z22)</f>
        <v>0</v>
      </c>
      <c r="AB24">
        <f>IF(AA23&gt;Z23,1,0)</f>
        <v>0</v>
      </c>
    </row>
    <row r="25" spans="4:28" x14ac:dyDescent="0.2">
      <c r="F25" s="11" t="s">
        <v>33</v>
      </c>
      <c r="G25" s="13"/>
      <c r="H25" s="8"/>
      <c r="I25" s="8"/>
      <c r="J25" s="11" t="s">
        <v>34</v>
      </c>
      <c r="K25" s="13"/>
      <c r="L25" s="8"/>
      <c r="M25" s="8"/>
      <c r="N25" s="11" t="s">
        <v>35</v>
      </c>
      <c r="O25" s="13"/>
      <c r="P25" s="8"/>
      <c r="Q25" s="8"/>
      <c r="R25" s="11" t="s">
        <v>36</v>
      </c>
      <c r="S25" s="13"/>
      <c r="T25" s="8"/>
      <c r="U25" s="8"/>
      <c r="V25" s="11" t="s">
        <v>33</v>
      </c>
      <c r="W25" s="13"/>
      <c r="X25" s="8"/>
      <c r="Y25" s="8"/>
      <c r="Z25" s="11" t="s">
        <v>37</v>
      </c>
      <c r="AA25" s="13"/>
    </row>
  </sheetData>
  <phoneticPr fontId="0" type="noConversion"/>
  <pageMargins left="0.75" right="0.75" top="1" bottom="1" header="0.5" footer="0.5"/>
  <pageSetup orientation="landscape" horizontalDpi="4294967293" verticalDpi="4294967293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AB25"/>
  <sheetViews>
    <sheetView showZeros="0" workbookViewId="0">
      <selection activeCell="AD19" sqref="AD19"/>
    </sheetView>
  </sheetViews>
  <sheetFormatPr defaultColWidth="8.85546875" defaultRowHeight="12.75" x14ac:dyDescent="0.2"/>
  <cols>
    <col min="1" max="1" width="6.7109375" customWidth="1"/>
    <col min="2" max="2" width="9.140625" style="5" customWidth="1"/>
    <col min="3" max="4" width="8.85546875" customWidth="1"/>
    <col min="5" max="5" width="0" hidden="1" customWidth="1"/>
    <col min="6" max="7" width="6.7109375" customWidth="1"/>
    <col min="8" max="9" width="9.140625" hidden="1" customWidth="1"/>
    <col min="10" max="11" width="6.7109375" customWidth="1"/>
    <col min="12" max="13" width="9.140625" hidden="1" customWidth="1"/>
    <col min="14" max="15" width="6.7109375" customWidth="1"/>
    <col min="16" max="17" width="9.140625" hidden="1" customWidth="1"/>
    <col min="18" max="19" width="6.7109375" customWidth="1"/>
    <col min="20" max="21" width="9.140625" hidden="1" customWidth="1"/>
    <col min="22" max="23" width="6.7109375" customWidth="1"/>
    <col min="24" max="25" width="9.140625" hidden="1" customWidth="1"/>
    <col min="26" max="27" width="6.7109375" customWidth="1"/>
    <col min="28" max="28" width="0" hidden="1" customWidth="1"/>
  </cols>
  <sheetData>
    <row r="1" spans="1:27" ht="23.25" x14ac:dyDescent="0.35">
      <c r="B1" s="26" t="str">
        <f>Info!$A$1</f>
        <v>Tournament Name</v>
      </c>
      <c r="S1" s="25"/>
    </row>
    <row r="2" spans="1:27" ht="21" customHeight="1" x14ac:dyDescent="0.35">
      <c r="B2" s="26"/>
      <c r="J2" t="s">
        <v>16</v>
      </c>
      <c r="K2" s="24" t="str">
        <f>Info!$A$2</f>
        <v>Date</v>
      </c>
      <c r="O2" s="4" t="s">
        <v>15</v>
      </c>
      <c r="R2" s="5" t="s">
        <v>63</v>
      </c>
    </row>
    <row r="3" spans="1:27" ht="15.75" x14ac:dyDescent="0.25">
      <c r="J3" t="s">
        <v>17</v>
      </c>
      <c r="K3" s="5" t="str">
        <f>VLOOKUP($R$3,Info,3,FALSE)</f>
        <v>Division</v>
      </c>
      <c r="O3" s="4" t="s">
        <v>18</v>
      </c>
      <c r="R3" s="3">
        <v>2</v>
      </c>
    </row>
    <row r="7" spans="1:27" x14ac:dyDescent="0.2">
      <c r="F7" s="6" t="s">
        <v>19</v>
      </c>
      <c r="G7" s="7"/>
      <c r="H7" s="8"/>
      <c r="I7" s="8"/>
      <c r="J7" s="6" t="s">
        <v>96</v>
      </c>
      <c r="K7" s="7"/>
      <c r="L7" s="8"/>
      <c r="M7" s="8"/>
      <c r="N7" s="9" t="s">
        <v>102</v>
      </c>
      <c r="O7" s="9" t="s">
        <v>21</v>
      </c>
      <c r="P7" s="10"/>
      <c r="Q7" s="10"/>
      <c r="R7" s="9" t="s">
        <v>22</v>
      </c>
    </row>
    <row r="8" spans="1:27" x14ac:dyDescent="0.2">
      <c r="B8" s="27" t="s">
        <v>23</v>
      </c>
      <c r="C8" s="12"/>
      <c r="D8" s="13"/>
      <c r="F8" s="14" t="s">
        <v>24</v>
      </c>
      <c r="G8" s="14" t="s">
        <v>25</v>
      </c>
      <c r="H8" s="15"/>
      <c r="I8" s="15"/>
      <c r="J8" s="14" t="s">
        <v>24</v>
      </c>
      <c r="K8" s="14" t="s">
        <v>25</v>
      </c>
      <c r="L8" s="8"/>
      <c r="M8" s="8"/>
      <c r="N8" s="6"/>
      <c r="O8" s="16"/>
      <c r="P8" s="16"/>
      <c r="Q8" s="16"/>
      <c r="R8" s="7"/>
    </row>
    <row r="9" spans="1:27" ht="18" customHeight="1" x14ac:dyDescent="0.2">
      <c r="A9">
        <v>1</v>
      </c>
      <c r="B9" s="28" t="str">
        <f>Info2!$B$6</f>
        <v xml:space="preserve"> </v>
      </c>
      <c r="D9" s="19"/>
      <c r="F9" s="21">
        <f>SUM(E24,M24,Y24)</f>
        <v>0</v>
      </c>
      <c r="G9" s="21">
        <f>SUM(H24,P24,AB24)</f>
        <v>0</v>
      </c>
      <c r="H9" s="21"/>
      <c r="I9" s="21"/>
      <c r="J9" s="21">
        <f>SUM(F23,N23,Z23)</f>
        <v>0</v>
      </c>
      <c r="K9" s="21">
        <f>SUM(G23,O23,AA23)</f>
        <v>0</v>
      </c>
      <c r="L9" s="21"/>
      <c r="M9" s="21"/>
      <c r="N9" s="32" t="e">
        <f>(J9/(J9+K9))</f>
        <v>#DIV/0!</v>
      </c>
      <c r="O9" s="21">
        <f>SUM(F24,N24,Z24)</f>
        <v>0</v>
      </c>
      <c r="P9" s="21"/>
      <c r="Q9" s="21"/>
      <c r="R9" s="21"/>
      <c r="V9" t="s">
        <v>38</v>
      </c>
    </row>
    <row r="10" spans="1:27" ht="18" customHeight="1" x14ac:dyDescent="0.2">
      <c r="A10">
        <v>2</v>
      </c>
      <c r="B10" s="28" t="str">
        <f>Info2!$C$5</f>
        <v xml:space="preserve"> </v>
      </c>
      <c r="C10" s="18"/>
      <c r="D10" s="19"/>
      <c r="F10" s="21">
        <f>SUM(I24,Q24,AB24)</f>
        <v>0</v>
      </c>
      <c r="G10" s="21">
        <f>SUM(L24,T24,Y24)</f>
        <v>0</v>
      </c>
      <c r="H10" s="21"/>
      <c r="I10" s="21"/>
      <c r="J10" s="21">
        <f>SUM(J23,R23,AA23)</f>
        <v>0</v>
      </c>
      <c r="K10" s="21">
        <f>SUM(K23,S23,Z23)</f>
        <v>0</v>
      </c>
      <c r="L10" s="21"/>
      <c r="M10" s="21"/>
      <c r="N10" s="32" t="e">
        <f>(J10/(J10+K10))</f>
        <v>#DIV/0!</v>
      </c>
      <c r="O10" s="21">
        <f>SUM(J24,R24,AA24)</f>
        <v>0</v>
      </c>
      <c r="P10" s="21"/>
      <c r="Q10" s="21"/>
      <c r="R10" s="21"/>
    </row>
    <row r="11" spans="1:27" ht="18" customHeight="1" x14ac:dyDescent="0.2">
      <c r="A11">
        <v>3</v>
      </c>
      <c r="B11" s="28" t="str">
        <f>Info2!$D$5</f>
        <v xml:space="preserve"> </v>
      </c>
      <c r="C11" s="18"/>
      <c r="D11" s="19"/>
      <c r="F11" s="21">
        <f>SUM(H24,T24,U24)</f>
        <v>0</v>
      </c>
      <c r="G11" s="21">
        <f>SUM(E24,Q24,X24)</f>
        <v>0</v>
      </c>
      <c r="H11" s="21"/>
      <c r="I11" s="21"/>
      <c r="J11" s="21">
        <f>SUM(G23,S23,V23)</f>
        <v>0</v>
      </c>
      <c r="K11" s="21">
        <f>SUM(F23,R23,W23)</f>
        <v>0</v>
      </c>
      <c r="L11" s="21"/>
      <c r="M11" s="21"/>
      <c r="N11" s="32" t="e">
        <f>(J11/(J11+K11))</f>
        <v>#DIV/0!</v>
      </c>
      <c r="O11" s="21">
        <f>SUM(G24,S24,V24)</f>
        <v>0</v>
      </c>
      <c r="P11" s="21"/>
      <c r="Q11" s="21"/>
      <c r="R11" s="21"/>
    </row>
    <row r="12" spans="1:27" ht="18" customHeight="1" x14ac:dyDescent="0.2">
      <c r="A12">
        <v>4</v>
      </c>
      <c r="B12" s="28" t="str">
        <f>Info2!$E$6</f>
        <v xml:space="preserve"> </v>
      </c>
      <c r="C12" s="18"/>
      <c r="D12" s="19"/>
      <c r="F12" s="21">
        <f>SUM(L24,P24,X24)</f>
        <v>0</v>
      </c>
      <c r="G12" s="21">
        <f>SUM(I24,M24,U24)</f>
        <v>0</v>
      </c>
      <c r="H12" s="21"/>
      <c r="I12" s="21"/>
      <c r="J12" s="21">
        <f>SUM(K23,O23,W23)</f>
        <v>0</v>
      </c>
      <c r="K12" s="21">
        <f>SUM(J23,N23,V23)</f>
        <v>0</v>
      </c>
      <c r="L12" s="21"/>
      <c r="M12" s="21"/>
      <c r="N12" s="32" t="e">
        <f>(J12/(J12+K12))</f>
        <v>#DIV/0!</v>
      </c>
      <c r="O12" s="21">
        <f>SUM(K24,O24,W24)</f>
        <v>0</v>
      </c>
      <c r="P12" s="21"/>
      <c r="Q12" s="21"/>
      <c r="R12" s="21"/>
    </row>
    <row r="14" spans="1:27" x14ac:dyDescent="0.2">
      <c r="N14" s="1"/>
    </row>
    <row r="15" spans="1:27" x14ac:dyDescent="0.2">
      <c r="N15" s="2"/>
    </row>
    <row r="16" spans="1:27" x14ac:dyDescent="0.2">
      <c r="F16" s="6" t="s">
        <v>26</v>
      </c>
      <c r="G16" s="7"/>
      <c r="H16" s="8"/>
      <c r="I16" s="8"/>
      <c r="J16" s="6" t="s">
        <v>27</v>
      </c>
      <c r="K16" s="7"/>
      <c r="L16" s="8"/>
      <c r="M16" s="8"/>
      <c r="N16" s="6" t="s">
        <v>28</v>
      </c>
      <c r="O16" s="7"/>
      <c r="P16" s="8"/>
      <c r="Q16" s="8"/>
      <c r="R16" s="6" t="s">
        <v>29</v>
      </c>
      <c r="S16" s="7"/>
      <c r="T16" s="8"/>
      <c r="U16" s="8"/>
      <c r="V16" s="6" t="s">
        <v>30</v>
      </c>
      <c r="W16" s="7"/>
      <c r="X16" s="8"/>
      <c r="Y16" s="8"/>
      <c r="Z16" s="6" t="s">
        <v>31</v>
      </c>
      <c r="AA16" s="7"/>
    </row>
    <row r="17" spans="4:28" x14ac:dyDescent="0.2">
      <c r="F17" s="9">
        <v>1</v>
      </c>
      <c r="G17" s="9">
        <v>3</v>
      </c>
      <c r="H17" s="10"/>
      <c r="I17" s="10"/>
      <c r="J17" s="9">
        <v>2</v>
      </c>
      <c r="K17" s="9">
        <v>4</v>
      </c>
      <c r="L17" s="10"/>
      <c r="M17" s="10"/>
      <c r="N17" s="9">
        <v>1</v>
      </c>
      <c r="O17" s="9">
        <v>4</v>
      </c>
      <c r="P17" s="10"/>
      <c r="Q17" s="10"/>
      <c r="R17" s="9">
        <v>2</v>
      </c>
      <c r="S17" s="9">
        <v>3</v>
      </c>
      <c r="T17" s="10"/>
      <c r="U17" s="10"/>
      <c r="V17" s="9">
        <v>3</v>
      </c>
      <c r="W17" s="9">
        <v>4</v>
      </c>
      <c r="X17" s="10"/>
      <c r="Y17" s="10"/>
      <c r="Z17" s="9">
        <v>1</v>
      </c>
      <c r="AA17" s="9">
        <v>2</v>
      </c>
    </row>
    <row r="18" spans="4:28" ht="18" customHeight="1" x14ac:dyDescent="0.2">
      <c r="D18" s="10" t="s">
        <v>97</v>
      </c>
      <c r="E18">
        <f>IF(F18&gt;G18,1,0)</f>
        <v>0</v>
      </c>
      <c r="F18" s="21"/>
      <c r="G18" s="21"/>
      <c r="H18" s="21">
        <f>IF(G18&gt;F18,1,0)</f>
        <v>0</v>
      </c>
      <c r="I18" s="21">
        <f>IF(J18&gt;K18,1,0)</f>
        <v>0</v>
      </c>
      <c r="J18" s="21"/>
      <c r="K18" s="21"/>
      <c r="L18" s="21">
        <f>IF(K18&gt;J18,1,0)</f>
        <v>0</v>
      </c>
      <c r="M18" s="21">
        <f>IF(N18&gt;O18,1,0)</f>
        <v>0</v>
      </c>
      <c r="N18" s="21"/>
      <c r="O18" s="21"/>
      <c r="P18" s="21">
        <f>IF(O18&gt;N18,1,0)</f>
        <v>0</v>
      </c>
      <c r="Q18" s="21">
        <f>IF(R18&gt;S18,1,0)</f>
        <v>0</v>
      </c>
      <c r="R18" s="21"/>
      <c r="S18" s="21"/>
      <c r="T18" s="21">
        <f>IF(S18&gt;R18,1,0)</f>
        <v>0</v>
      </c>
      <c r="U18" s="21">
        <f>IF(V18&gt;W18,1,0)</f>
        <v>0</v>
      </c>
      <c r="V18" s="21"/>
      <c r="W18" s="21"/>
      <c r="X18" s="21">
        <f>IF(W18&gt;V18,1,0)</f>
        <v>0</v>
      </c>
      <c r="Y18" s="21">
        <f>IF(Z18&gt;AA18,1,0)</f>
        <v>0</v>
      </c>
      <c r="Z18" s="21"/>
      <c r="AA18" s="21"/>
      <c r="AB18">
        <f>IF(AA18&gt;Z18,1,0)</f>
        <v>0</v>
      </c>
    </row>
    <row r="19" spans="4:28" ht="18" customHeight="1" x14ac:dyDescent="0.2">
      <c r="D19" s="10" t="s">
        <v>98</v>
      </c>
      <c r="E19">
        <f>IF(F19&gt;G19,1,0)</f>
        <v>0</v>
      </c>
      <c r="F19" s="21"/>
      <c r="G19" s="21"/>
      <c r="H19" s="21">
        <f>IF(G19&gt;F19,1,0)</f>
        <v>0</v>
      </c>
      <c r="I19" s="21">
        <f>IF(J19&gt;K19,1,0)</f>
        <v>0</v>
      </c>
      <c r="J19" s="21"/>
      <c r="K19" s="21"/>
      <c r="L19" s="21">
        <f>IF(K19&gt;J19,1,0)</f>
        <v>0</v>
      </c>
      <c r="M19" s="21">
        <f>IF(N19&gt;O19,1,0)</f>
        <v>0</v>
      </c>
      <c r="N19" s="21"/>
      <c r="O19" s="21"/>
      <c r="P19" s="21">
        <f>IF(O19&gt;N19,1,0)</f>
        <v>0</v>
      </c>
      <c r="Q19" s="21">
        <f>IF(R19&gt;S19,1,0)</f>
        <v>0</v>
      </c>
      <c r="R19" s="21"/>
      <c r="S19" s="21"/>
      <c r="T19" s="21">
        <f>IF(S19&gt;R19,1,0)</f>
        <v>0</v>
      </c>
      <c r="U19" s="21">
        <f>IF(V19&gt;W19,1,0)</f>
        <v>0</v>
      </c>
      <c r="V19" s="21"/>
      <c r="W19" s="21"/>
      <c r="X19" s="21">
        <f>IF(W19&gt;V19,1,0)</f>
        <v>0</v>
      </c>
      <c r="Y19" s="21">
        <f>IF(Z19&gt;AA19,1,0)</f>
        <v>0</v>
      </c>
      <c r="Z19" s="21"/>
      <c r="AA19" s="21"/>
      <c r="AB19">
        <f>IF(AA19&gt;Z19,1,0)</f>
        <v>0</v>
      </c>
    </row>
    <row r="20" spans="4:28" ht="18" customHeight="1" x14ac:dyDescent="0.2">
      <c r="D20" s="10" t="s">
        <v>99</v>
      </c>
      <c r="E20">
        <f>IF(F20&gt;G20,1,0)</f>
        <v>0</v>
      </c>
      <c r="F20" s="21"/>
      <c r="G20" s="21"/>
      <c r="H20" s="21">
        <f>IF(G20&gt;F20,1,0)</f>
        <v>0</v>
      </c>
      <c r="I20" s="21">
        <f>IF(J20&gt;K20,1,0)</f>
        <v>0</v>
      </c>
      <c r="J20" s="21"/>
      <c r="K20" s="21"/>
      <c r="L20" s="21">
        <f>IF(K20&gt;J20,1,0)</f>
        <v>0</v>
      </c>
      <c r="M20" s="21">
        <f>IF(N20&gt;O20,1,0)</f>
        <v>0</v>
      </c>
      <c r="N20" s="21"/>
      <c r="O20" s="21"/>
      <c r="P20" s="21">
        <f>IF(O20&gt;N20,1,0)</f>
        <v>0</v>
      </c>
      <c r="Q20" s="21">
        <f>IF(R20&gt;S20,1,0)</f>
        <v>0</v>
      </c>
      <c r="R20" s="21"/>
      <c r="S20" s="21"/>
      <c r="T20" s="21">
        <f>IF(S20&gt;R20,1,0)</f>
        <v>0</v>
      </c>
      <c r="U20" s="21">
        <f>IF(V20&gt;W20,1,0)</f>
        <v>0</v>
      </c>
      <c r="V20" s="21"/>
      <c r="W20" s="21"/>
      <c r="X20" s="21">
        <f>IF(W20&gt;V20,1,0)</f>
        <v>0</v>
      </c>
      <c r="Y20" s="21">
        <f>IF(Z20&gt;AA20,1,0)</f>
        <v>0</v>
      </c>
      <c r="Z20" s="21"/>
      <c r="AA20" s="21"/>
      <c r="AB20">
        <f>IF(AA20&gt;Z20,1,0)</f>
        <v>0</v>
      </c>
    </row>
    <row r="21" spans="4:28" ht="18" customHeight="1" x14ac:dyDescent="0.2">
      <c r="D21" s="10" t="s">
        <v>100</v>
      </c>
      <c r="E21">
        <f>IF(F21&gt;G21,1,0)</f>
        <v>0</v>
      </c>
      <c r="F21" s="21"/>
      <c r="G21" s="21"/>
      <c r="H21" s="21">
        <f>IF(G21&gt;F21,1,0)</f>
        <v>0</v>
      </c>
      <c r="I21" s="21">
        <f>IF(J21&gt;K21,1,0)</f>
        <v>0</v>
      </c>
      <c r="J21" s="21"/>
      <c r="K21" s="21"/>
      <c r="L21" s="21">
        <f>IF(K21&gt;J21,1,0)</f>
        <v>0</v>
      </c>
      <c r="M21" s="21">
        <f>IF(N21&gt;O21,1,0)</f>
        <v>0</v>
      </c>
      <c r="N21" s="21"/>
      <c r="O21" s="21"/>
      <c r="P21" s="21">
        <f>IF(O21&gt;N21,1,0)</f>
        <v>0</v>
      </c>
      <c r="Q21" s="21">
        <f>IF(R21&gt;S21,1,0)</f>
        <v>0</v>
      </c>
      <c r="R21" s="21"/>
      <c r="S21" s="21"/>
      <c r="T21" s="21">
        <f>IF(S21&gt;R21,1,0)</f>
        <v>0</v>
      </c>
      <c r="U21" s="21">
        <f>IF(V21&gt;W21,1,0)</f>
        <v>0</v>
      </c>
      <c r="V21" s="21"/>
      <c r="W21" s="21"/>
      <c r="X21" s="21">
        <f>IF(W21&gt;V21,1,0)</f>
        <v>0</v>
      </c>
      <c r="Y21" s="21">
        <f>IF(Z21&gt;AA21,1,0)</f>
        <v>0</v>
      </c>
      <c r="Z21" s="21"/>
      <c r="AA21" s="21"/>
      <c r="AB21">
        <f>IF(AA21&gt;Z21,1,0)</f>
        <v>0</v>
      </c>
    </row>
    <row r="22" spans="4:28" ht="18" customHeight="1" x14ac:dyDescent="0.2">
      <c r="D22" s="10" t="s">
        <v>101</v>
      </c>
      <c r="E22">
        <f>IF(F22&gt;G22,1,0)</f>
        <v>0</v>
      </c>
      <c r="F22" s="21"/>
      <c r="G22" s="21"/>
      <c r="H22" s="21">
        <f>IF(G22&gt;F22,1,0)</f>
        <v>0</v>
      </c>
      <c r="I22" s="21">
        <f>IF(J22&gt;K22,1,0)</f>
        <v>0</v>
      </c>
      <c r="J22" s="21"/>
      <c r="K22" s="21"/>
      <c r="L22" s="21">
        <f>IF(K22&gt;J22,1,0)</f>
        <v>0</v>
      </c>
      <c r="M22" s="21">
        <f>IF(N22&gt;O22,1,0)</f>
        <v>0</v>
      </c>
      <c r="N22" s="21"/>
      <c r="O22" s="21"/>
      <c r="P22" s="21">
        <f>IF(O22&gt;N22,1,0)</f>
        <v>0</v>
      </c>
      <c r="Q22" s="21">
        <f>IF(R22&gt;S22,1,0)</f>
        <v>0</v>
      </c>
      <c r="R22" s="21"/>
      <c r="S22" s="21"/>
      <c r="T22" s="21">
        <f>IF(S22&gt;R22,1,0)</f>
        <v>0</v>
      </c>
      <c r="U22" s="21">
        <f>IF(V22&gt;W22,1,0)</f>
        <v>0</v>
      </c>
      <c r="V22" s="21"/>
      <c r="W22" s="21"/>
      <c r="X22" s="21">
        <f>IF(W22&gt;V22,1,0)</f>
        <v>0</v>
      </c>
      <c r="Y22" s="21">
        <f>IF(Z22&gt;AA22,1,0)</f>
        <v>0</v>
      </c>
      <c r="Z22" s="21"/>
      <c r="AA22" s="21"/>
      <c r="AB22">
        <f>IF(AA22&gt;Z22,1,0)</f>
        <v>0</v>
      </c>
    </row>
    <row r="23" spans="4:28" ht="18" customHeight="1" x14ac:dyDescent="0.2">
      <c r="D23" s="10" t="s">
        <v>103</v>
      </c>
      <c r="F23" s="21">
        <f>SUM(E18:E22)</f>
        <v>0</v>
      </c>
      <c r="G23" s="21">
        <f>SUM(H18:H22)</f>
        <v>0</v>
      </c>
      <c r="H23" s="21"/>
      <c r="I23" s="21"/>
      <c r="J23" s="21">
        <f>SUM(I18:I22)</f>
        <v>0</v>
      </c>
      <c r="K23" s="21">
        <f>SUM(L18:L22)</f>
        <v>0</v>
      </c>
      <c r="L23" s="21"/>
      <c r="M23" s="21"/>
      <c r="N23" s="21">
        <f>SUM(M18:M22)</f>
        <v>0</v>
      </c>
      <c r="O23" s="21">
        <f>SUM(P18:P22)</f>
        <v>0</v>
      </c>
      <c r="P23" s="21"/>
      <c r="Q23" s="21"/>
      <c r="R23" s="21">
        <f>SUM(Q18:Q22)</f>
        <v>0</v>
      </c>
      <c r="S23" s="21">
        <f>SUM(T18:T22)</f>
        <v>0</v>
      </c>
      <c r="T23" s="21"/>
      <c r="U23" s="21"/>
      <c r="V23" s="21">
        <f>SUM(U18:U22)</f>
        <v>0</v>
      </c>
      <c r="W23" s="21">
        <f>SUM(X18:X22)</f>
        <v>0</v>
      </c>
      <c r="X23" s="21"/>
      <c r="Y23" s="21"/>
      <c r="Z23" s="21">
        <f>SUM(Y18:Y22)</f>
        <v>0</v>
      </c>
      <c r="AA23" s="21">
        <f>SUM(AB18:AB22)</f>
        <v>0</v>
      </c>
    </row>
    <row r="24" spans="4:28" ht="18" customHeight="1" x14ac:dyDescent="0.2">
      <c r="D24" s="10" t="s">
        <v>32</v>
      </c>
      <c r="E24">
        <f>IF(F23&gt;G23,1,0)</f>
        <v>0</v>
      </c>
      <c r="F24" s="21">
        <f>SUM(F18:F22)-SUM(G18:G22)</f>
        <v>0</v>
      </c>
      <c r="G24" s="21">
        <f>SUM(G18:G22)-SUM(F18:F22)</f>
        <v>0</v>
      </c>
      <c r="H24" s="21">
        <f>IF(G23&gt;F23,1,0)</f>
        <v>0</v>
      </c>
      <c r="I24" s="21">
        <f>IF(J23&gt;K23,1,0)</f>
        <v>0</v>
      </c>
      <c r="J24" s="21">
        <f>SUM(J18:J22)-SUM(K18:K22)</f>
        <v>0</v>
      </c>
      <c r="K24" s="21">
        <f>SUM(K18:K22)-SUM(J18:J22)</f>
        <v>0</v>
      </c>
      <c r="L24" s="21">
        <f>IF(K23&gt;J23,1,0)</f>
        <v>0</v>
      </c>
      <c r="M24" s="21">
        <f>IF(N23&gt;O23,1,0)</f>
        <v>0</v>
      </c>
      <c r="N24" s="21">
        <f>SUM(N18:N22)-SUM(O18:O22)</f>
        <v>0</v>
      </c>
      <c r="O24" s="21">
        <f>SUM(O18:O22)-SUM(N18:N22)</f>
        <v>0</v>
      </c>
      <c r="P24" s="21">
        <f>IF(O23&gt;N23,1,0)</f>
        <v>0</v>
      </c>
      <c r="Q24" s="21">
        <f>IF(R23&gt;S23,1,0)</f>
        <v>0</v>
      </c>
      <c r="R24" s="21">
        <f>SUM(R18:R22)-SUM(S18:S22)</f>
        <v>0</v>
      </c>
      <c r="S24" s="21">
        <f>SUM(S18:S22)-SUM(R18:R22)</f>
        <v>0</v>
      </c>
      <c r="T24" s="21">
        <f>IF(S23&gt;R23,1,0)</f>
        <v>0</v>
      </c>
      <c r="U24" s="21">
        <f>IF(V23&gt;W23,1,0)</f>
        <v>0</v>
      </c>
      <c r="V24" s="21">
        <f>SUM(V18:V22)-SUM(W18:W22)</f>
        <v>0</v>
      </c>
      <c r="W24" s="21">
        <f>SUM(W18:W22)-SUM(V18:V22)</f>
        <v>0</v>
      </c>
      <c r="X24" s="21">
        <f>IF(W23&gt;V23,1,0)</f>
        <v>0</v>
      </c>
      <c r="Y24" s="21">
        <f>IF(Z23&gt;AA23,1,0)</f>
        <v>0</v>
      </c>
      <c r="Z24" s="21">
        <f>SUM(Z18:Z22)-SUM(AA18:AA22)</f>
        <v>0</v>
      </c>
      <c r="AA24" s="21">
        <f>SUM(AA18:AA22)-SUM(Z18:Z22)</f>
        <v>0</v>
      </c>
      <c r="AB24">
        <f>IF(AA23&gt;Z23,1,0)</f>
        <v>0</v>
      </c>
    </row>
    <row r="25" spans="4:28" x14ac:dyDescent="0.2">
      <c r="F25" s="11" t="s">
        <v>33</v>
      </c>
      <c r="G25" s="13"/>
      <c r="H25" s="8"/>
      <c r="I25" s="8"/>
      <c r="J25" s="11" t="s">
        <v>34</v>
      </c>
      <c r="K25" s="13"/>
      <c r="L25" s="8"/>
      <c r="M25" s="8"/>
      <c r="N25" s="11" t="s">
        <v>35</v>
      </c>
      <c r="O25" s="13"/>
      <c r="P25" s="8"/>
      <c r="Q25" s="8"/>
      <c r="R25" s="11" t="s">
        <v>36</v>
      </c>
      <c r="S25" s="13"/>
      <c r="T25" s="8"/>
      <c r="U25" s="8"/>
      <c r="V25" s="11" t="s">
        <v>33</v>
      </c>
      <c r="W25" s="13"/>
      <c r="X25" s="8"/>
      <c r="Y25" s="8"/>
      <c r="Z25" s="11" t="s">
        <v>37</v>
      </c>
      <c r="AA25" s="13"/>
    </row>
  </sheetData>
  <phoneticPr fontId="0" type="noConversion"/>
  <pageMargins left="0.75" right="0.75" top="1" bottom="1" header="0.5" footer="0.5"/>
  <pageSetup orientation="landscape" horizontalDpi="4294967293" verticalDpi="4294967293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AB25"/>
  <sheetViews>
    <sheetView showZeros="0" workbookViewId="0">
      <selection activeCell="AD19" sqref="AD19"/>
    </sheetView>
  </sheetViews>
  <sheetFormatPr defaultColWidth="8.85546875" defaultRowHeight="12.75" x14ac:dyDescent="0.2"/>
  <cols>
    <col min="1" max="1" width="6.7109375" customWidth="1"/>
    <col min="2" max="2" width="9.140625" style="5" customWidth="1"/>
    <col min="3" max="4" width="8.85546875" customWidth="1"/>
    <col min="5" max="5" width="0" hidden="1" customWidth="1"/>
    <col min="6" max="7" width="6.7109375" customWidth="1"/>
    <col min="8" max="9" width="9.140625" hidden="1" customWidth="1"/>
    <col min="10" max="11" width="6.7109375" customWidth="1"/>
    <col min="12" max="13" width="9.140625" hidden="1" customWidth="1"/>
    <col min="14" max="15" width="6.7109375" customWidth="1"/>
    <col min="16" max="17" width="9.140625" hidden="1" customWidth="1"/>
    <col min="18" max="19" width="6.7109375" customWidth="1"/>
    <col min="20" max="21" width="9.140625" hidden="1" customWidth="1"/>
    <col min="22" max="23" width="6.7109375" customWidth="1"/>
    <col min="24" max="25" width="9.140625" hidden="1" customWidth="1"/>
    <col min="26" max="27" width="6.7109375" customWidth="1"/>
    <col min="28" max="28" width="0" hidden="1" customWidth="1"/>
  </cols>
  <sheetData>
    <row r="1" spans="1:27" ht="23.25" x14ac:dyDescent="0.35">
      <c r="B1" s="26" t="str">
        <f>Info!$A$1</f>
        <v>Tournament Name</v>
      </c>
    </row>
    <row r="2" spans="1:27" ht="23.25" x14ac:dyDescent="0.35">
      <c r="B2" s="26"/>
      <c r="J2" t="s">
        <v>16</v>
      </c>
      <c r="K2" s="24" t="str">
        <f>Info!$A$2</f>
        <v>Date</v>
      </c>
      <c r="O2" s="4" t="s">
        <v>15</v>
      </c>
      <c r="R2" s="92" t="s">
        <v>80</v>
      </c>
      <c r="S2" s="93"/>
    </row>
    <row r="3" spans="1:27" ht="15.75" x14ac:dyDescent="0.25">
      <c r="J3" t="s">
        <v>17</v>
      </c>
      <c r="K3" s="25" t="s">
        <v>95</v>
      </c>
      <c r="L3" s="25"/>
      <c r="O3" s="4" t="s">
        <v>18</v>
      </c>
      <c r="R3" s="3">
        <v>3</v>
      </c>
    </row>
    <row r="4" spans="1:27" x14ac:dyDescent="0.2">
      <c r="F4" s="5"/>
    </row>
    <row r="7" spans="1:27" x14ac:dyDescent="0.2">
      <c r="F7" s="6" t="s">
        <v>19</v>
      </c>
      <c r="G7" s="7"/>
      <c r="H7" s="8"/>
      <c r="I7" s="8"/>
      <c r="J7" s="6" t="s">
        <v>96</v>
      </c>
      <c r="K7" s="7"/>
      <c r="L7" s="8"/>
      <c r="M7" s="8"/>
      <c r="N7" s="9" t="s">
        <v>102</v>
      </c>
      <c r="O7" s="9" t="s">
        <v>21</v>
      </c>
      <c r="P7" s="10"/>
      <c r="Q7" s="10"/>
      <c r="R7" s="9" t="s">
        <v>22</v>
      </c>
    </row>
    <row r="8" spans="1:27" x14ac:dyDescent="0.2">
      <c r="B8" s="27" t="s">
        <v>23</v>
      </c>
      <c r="C8" s="12"/>
      <c r="D8" s="13"/>
      <c r="F8" s="14" t="s">
        <v>24</v>
      </c>
      <c r="G8" s="14" t="s">
        <v>25</v>
      </c>
      <c r="H8" s="15"/>
      <c r="I8" s="15"/>
      <c r="J8" s="14" t="s">
        <v>24</v>
      </c>
      <c r="K8" s="14" t="s">
        <v>25</v>
      </c>
      <c r="L8" s="8"/>
      <c r="M8" s="8"/>
      <c r="N8" s="6"/>
      <c r="O8" s="16"/>
      <c r="P8" s="16"/>
      <c r="Q8" s="16"/>
      <c r="R8" s="7"/>
    </row>
    <row r="9" spans="1:27" ht="18" customHeight="1" x14ac:dyDescent="0.2">
      <c r="A9">
        <v>1</v>
      </c>
      <c r="B9" s="94" t="str">
        <f>Info2!$F$5</f>
        <v xml:space="preserve"> </v>
      </c>
      <c r="C9" s="95"/>
      <c r="D9" s="96"/>
      <c r="F9" s="21">
        <f>SUM(E24,M24,Y24)</f>
        <v>0</v>
      </c>
      <c r="G9" s="21">
        <f>SUM(H24,P24,AB24)</f>
        <v>0</v>
      </c>
      <c r="H9" s="21"/>
      <c r="I9" s="21"/>
      <c r="J9" s="21">
        <f>SUM(F23,N23,Z23)</f>
        <v>0</v>
      </c>
      <c r="K9" s="21">
        <f>SUM(G23,O23,AA23)</f>
        <v>0</v>
      </c>
      <c r="L9" s="21"/>
      <c r="M9" s="21"/>
      <c r="N9" s="32" t="e">
        <f>(J9/(J9+K9))</f>
        <v>#DIV/0!</v>
      </c>
      <c r="O9" s="21">
        <f>SUM(F24,N24,Z24)</f>
        <v>0</v>
      </c>
      <c r="P9" s="21"/>
      <c r="Q9" s="21"/>
      <c r="R9" s="21"/>
    </row>
    <row r="10" spans="1:27" ht="18" customHeight="1" x14ac:dyDescent="0.2">
      <c r="A10">
        <v>2</v>
      </c>
      <c r="B10" s="94" t="str">
        <f>Info2!F$6</f>
        <v xml:space="preserve"> </v>
      </c>
      <c r="C10" s="95"/>
      <c r="D10" s="96"/>
      <c r="F10" s="21">
        <f>SUM(I24,Q24,AB24)</f>
        <v>0</v>
      </c>
      <c r="G10" s="21">
        <f>SUM(L24,T24,Y24)</f>
        <v>0</v>
      </c>
      <c r="H10" s="21"/>
      <c r="I10" s="21"/>
      <c r="J10" s="21">
        <f>SUM(J23,R23,AA23)</f>
        <v>0</v>
      </c>
      <c r="K10" s="21">
        <f>SUM(K23,S23,Z23)</f>
        <v>0</v>
      </c>
      <c r="L10" s="21"/>
      <c r="M10" s="21"/>
      <c r="N10" s="32" t="e">
        <f>(J10/(J10+K10))</f>
        <v>#DIV/0!</v>
      </c>
      <c r="O10" s="21">
        <f>SUM(J24,R24,AA24)</f>
        <v>0</v>
      </c>
      <c r="P10" s="21"/>
      <c r="Q10" s="21"/>
      <c r="R10" s="21"/>
    </row>
    <row r="11" spans="1:27" ht="18" customHeight="1" x14ac:dyDescent="0.2">
      <c r="A11">
        <v>3</v>
      </c>
      <c r="B11" s="94" t="str">
        <f>Info2!G$6</f>
        <v xml:space="preserve"> </v>
      </c>
      <c r="C11" s="95" t="e">
        <f>Info2!#REF!</f>
        <v>#REF!</v>
      </c>
      <c r="D11" s="96" t="e">
        <f>Info2!#REF!</f>
        <v>#REF!</v>
      </c>
      <c r="F11" s="21">
        <f>SUM(H24,T24,U24)</f>
        <v>0</v>
      </c>
      <c r="G11" s="21">
        <f>SUM(E24,Q24,X24)</f>
        <v>0</v>
      </c>
      <c r="H11" s="21"/>
      <c r="I11" s="21"/>
      <c r="J11" s="21">
        <f>SUM(G23,S23,V23)</f>
        <v>0</v>
      </c>
      <c r="K11" s="21">
        <f>SUM(F23,R23,W23)</f>
        <v>0</v>
      </c>
      <c r="L11" s="21"/>
      <c r="M11" s="21"/>
      <c r="N11" s="32" t="e">
        <f>(J11/(J11+K11))</f>
        <v>#DIV/0!</v>
      </c>
      <c r="O11" s="21">
        <f>SUM(G24,S24,V24)</f>
        <v>0</v>
      </c>
      <c r="P11" s="21"/>
      <c r="Q11" s="21"/>
      <c r="R11" s="21"/>
    </row>
    <row r="12" spans="1:27" ht="18" customHeight="1" x14ac:dyDescent="0.2">
      <c r="A12">
        <v>4</v>
      </c>
      <c r="B12" s="94" t="str">
        <f>Info2!$G$5</f>
        <v xml:space="preserve"> </v>
      </c>
      <c r="C12" s="95" t="e">
        <f>Info2!#REF!</f>
        <v>#REF!</v>
      </c>
      <c r="D12" s="96" t="e">
        <f>Info2!#REF!</f>
        <v>#REF!</v>
      </c>
      <c r="F12" s="21">
        <f>SUM(L24,P24,X24)</f>
        <v>0</v>
      </c>
      <c r="G12" s="21">
        <f>SUM(I24,M24,U24)</f>
        <v>0</v>
      </c>
      <c r="H12" s="21"/>
      <c r="I12" s="21"/>
      <c r="J12" s="21">
        <f>SUM(K23,O23,W23)</f>
        <v>0</v>
      </c>
      <c r="K12" s="21">
        <f>SUM(J23,N23,V23)</f>
        <v>0</v>
      </c>
      <c r="L12" s="21"/>
      <c r="M12" s="21"/>
      <c r="N12" s="32" t="e">
        <f>(J12/(J12+K12))</f>
        <v>#DIV/0!</v>
      </c>
      <c r="O12" s="21">
        <f>SUM(K24,O24,W24)</f>
        <v>0</v>
      </c>
      <c r="P12" s="21"/>
      <c r="Q12" s="21"/>
      <c r="R12" s="21"/>
    </row>
    <row r="14" spans="1:27" x14ac:dyDescent="0.2">
      <c r="N14" s="1"/>
    </row>
    <row r="15" spans="1:27" x14ac:dyDescent="0.2">
      <c r="N15" s="2"/>
    </row>
    <row r="16" spans="1:27" x14ac:dyDescent="0.2">
      <c r="F16" s="6" t="s">
        <v>26</v>
      </c>
      <c r="G16" s="7"/>
      <c r="H16" s="8"/>
      <c r="I16" s="8"/>
      <c r="J16" s="6" t="s">
        <v>27</v>
      </c>
      <c r="K16" s="7"/>
      <c r="L16" s="8"/>
      <c r="M16" s="8"/>
      <c r="N16" s="6" t="s">
        <v>28</v>
      </c>
      <c r="O16" s="7"/>
      <c r="P16" s="8"/>
      <c r="Q16" s="8"/>
      <c r="R16" s="6" t="s">
        <v>29</v>
      </c>
      <c r="S16" s="7"/>
      <c r="T16" s="8"/>
      <c r="U16" s="8"/>
      <c r="V16" s="6" t="s">
        <v>30</v>
      </c>
      <c r="W16" s="7"/>
      <c r="X16" s="8"/>
      <c r="Y16" s="8"/>
      <c r="Z16" s="6" t="s">
        <v>31</v>
      </c>
      <c r="AA16" s="7"/>
    </row>
    <row r="17" spans="4:28" x14ac:dyDescent="0.2">
      <c r="F17" s="9">
        <v>1</v>
      </c>
      <c r="G17" s="9">
        <v>3</v>
      </c>
      <c r="H17" s="10"/>
      <c r="I17" s="10"/>
      <c r="J17" s="9">
        <v>2</v>
      </c>
      <c r="K17" s="9">
        <v>4</v>
      </c>
      <c r="L17" s="10"/>
      <c r="M17" s="10"/>
      <c r="N17" s="9">
        <v>1</v>
      </c>
      <c r="O17" s="9">
        <v>4</v>
      </c>
      <c r="P17" s="10"/>
      <c r="Q17" s="10"/>
      <c r="R17" s="9">
        <v>2</v>
      </c>
      <c r="S17" s="9">
        <v>3</v>
      </c>
      <c r="T17" s="10"/>
      <c r="U17" s="10"/>
      <c r="V17" s="9">
        <v>3</v>
      </c>
      <c r="W17" s="9">
        <v>4</v>
      </c>
      <c r="X17" s="10"/>
      <c r="Y17" s="10"/>
      <c r="Z17" s="9">
        <v>1</v>
      </c>
      <c r="AA17" s="9">
        <v>2</v>
      </c>
    </row>
    <row r="18" spans="4:28" ht="18" customHeight="1" x14ac:dyDescent="0.2">
      <c r="D18" s="10" t="s">
        <v>97</v>
      </c>
      <c r="E18">
        <f>IF(F18&gt;G18,1,0)</f>
        <v>0</v>
      </c>
      <c r="F18" s="21"/>
      <c r="G18" s="21"/>
      <c r="H18" s="21">
        <f>IF(G18&gt;F18,1,0)</f>
        <v>0</v>
      </c>
      <c r="I18" s="21">
        <f>IF(J18&gt;K18,1,0)</f>
        <v>0</v>
      </c>
      <c r="J18" s="21"/>
      <c r="K18" s="21"/>
      <c r="L18" s="21">
        <f>IF(K18&gt;J18,1,0)</f>
        <v>0</v>
      </c>
      <c r="M18" s="21">
        <f>IF(N18&gt;O18,1,0)</f>
        <v>0</v>
      </c>
      <c r="N18" s="21"/>
      <c r="O18" s="21"/>
      <c r="P18" s="21">
        <f>IF(O18&gt;N18,1,0)</f>
        <v>0</v>
      </c>
      <c r="Q18" s="21">
        <f>IF(R18&gt;S18,1,0)</f>
        <v>0</v>
      </c>
      <c r="R18" s="21"/>
      <c r="S18" s="21"/>
      <c r="T18" s="21">
        <f>IF(S18&gt;R18,1,0)</f>
        <v>0</v>
      </c>
      <c r="U18" s="21">
        <f>IF(V18&gt;W18,1,0)</f>
        <v>0</v>
      </c>
      <c r="V18" s="21"/>
      <c r="W18" s="21"/>
      <c r="X18" s="21">
        <f>IF(W18&gt;V18,1,0)</f>
        <v>0</v>
      </c>
      <c r="Y18" s="21">
        <f>IF(Z18&gt;AA18,1,0)</f>
        <v>0</v>
      </c>
      <c r="Z18" s="21"/>
      <c r="AA18" s="21"/>
      <c r="AB18">
        <f>IF(AA18&gt;Z18,1,0)</f>
        <v>0</v>
      </c>
    </row>
    <row r="19" spans="4:28" ht="18" customHeight="1" x14ac:dyDescent="0.2">
      <c r="D19" s="10" t="s">
        <v>98</v>
      </c>
      <c r="E19">
        <f>IF(F19&gt;G19,1,0)</f>
        <v>0</v>
      </c>
      <c r="F19" s="21"/>
      <c r="G19" s="21"/>
      <c r="H19" s="21">
        <f>IF(G19&gt;F19,1,0)</f>
        <v>0</v>
      </c>
      <c r="I19" s="21">
        <f>IF(J19&gt;K19,1,0)</f>
        <v>0</v>
      </c>
      <c r="J19" s="21"/>
      <c r="K19" s="21"/>
      <c r="L19" s="21">
        <f>IF(K19&gt;J19,1,0)</f>
        <v>0</v>
      </c>
      <c r="M19" s="21">
        <f>IF(N19&gt;O19,1,0)</f>
        <v>0</v>
      </c>
      <c r="N19" s="21"/>
      <c r="O19" s="21"/>
      <c r="P19" s="21">
        <f>IF(O19&gt;N19,1,0)</f>
        <v>0</v>
      </c>
      <c r="Q19" s="21">
        <f>IF(R19&gt;S19,1,0)</f>
        <v>0</v>
      </c>
      <c r="R19" s="21"/>
      <c r="S19" s="21"/>
      <c r="T19" s="21">
        <f>IF(S19&gt;R19,1,0)</f>
        <v>0</v>
      </c>
      <c r="U19" s="21">
        <f>IF(V19&gt;W19,1,0)</f>
        <v>0</v>
      </c>
      <c r="V19" s="21"/>
      <c r="W19" s="21"/>
      <c r="X19" s="21">
        <f>IF(W19&gt;V19,1,0)</f>
        <v>0</v>
      </c>
      <c r="Y19" s="21">
        <f>IF(Z19&gt;AA19,1,0)</f>
        <v>0</v>
      </c>
      <c r="Z19" s="21"/>
      <c r="AA19" s="21"/>
      <c r="AB19">
        <f>IF(AA19&gt;Z19,1,0)</f>
        <v>0</v>
      </c>
    </row>
    <row r="20" spans="4:28" ht="18" customHeight="1" x14ac:dyDescent="0.2">
      <c r="D20" s="10" t="s">
        <v>99</v>
      </c>
      <c r="E20">
        <f>IF(F20&gt;G20,1,0)</f>
        <v>0</v>
      </c>
      <c r="F20" s="21"/>
      <c r="G20" s="21"/>
      <c r="H20" s="21">
        <f>IF(G20&gt;F20,1,0)</f>
        <v>0</v>
      </c>
      <c r="I20" s="21">
        <f>IF(J20&gt;K20,1,0)</f>
        <v>0</v>
      </c>
      <c r="J20" s="21"/>
      <c r="K20" s="21"/>
      <c r="L20" s="21">
        <f>IF(K20&gt;J20,1,0)</f>
        <v>0</v>
      </c>
      <c r="M20" s="21">
        <f>IF(N20&gt;O20,1,0)</f>
        <v>0</v>
      </c>
      <c r="N20" s="21"/>
      <c r="O20" s="21"/>
      <c r="P20" s="21">
        <f>IF(O20&gt;N20,1,0)</f>
        <v>0</v>
      </c>
      <c r="Q20" s="21">
        <f>IF(R20&gt;S20,1,0)</f>
        <v>0</v>
      </c>
      <c r="R20" s="21"/>
      <c r="S20" s="21"/>
      <c r="T20" s="21">
        <f>IF(S20&gt;R20,1,0)</f>
        <v>0</v>
      </c>
      <c r="U20" s="21">
        <f>IF(V20&gt;W20,1,0)</f>
        <v>0</v>
      </c>
      <c r="V20" s="21"/>
      <c r="W20" s="21"/>
      <c r="X20" s="21">
        <f>IF(W20&gt;V20,1,0)</f>
        <v>0</v>
      </c>
      <c r="Y20" s="21">
        <f>IF(Z20&gt;AA20,1,0)</f>
        <v>0</v>
      </c>
      <c r="Z20" s="21"/>
      <c r="AA20" s="21"/>
      <c r="AB20">
        <f>IF(AA20&gt;Z20,1,0)</f>
        <v>0</v>
      </c>
    </row>
    <row r="21" spans="4:28" ht="18" customHeight="1" x14ac:dyDescent="0.2">
      <c r="D21" s="10" t="s">
        <v>100</v>
      </c>
      <c r="E21">
        <f>IF(F21&gt;G21,1,0)</f>
        <v>0</v>
      </c>
      <c r="F21" s="21"/>
      <c r="G21" s="21"/>
      <c r="H21" s="21">
        <f>IF(G21&gt;F21,1,0)</f>
        <v>0</v>
      </c>
      <c r="I21" s="21">
        <f>IF(J21&gt;K21,1,0)</f>
        <v>0</v>
      </c>
      <c r="J21" s="21"/>
      <c r="K21" s="21"/>
      <c r="L21" s="21">
        <f>IF(K21&gt;J21,1,0)</f>
        <v>0</v>
      </c>
      <c r="M21" s="21">
        <f>IF(N21&gt;O21,1,0)</f>
        <v>0</v>
      </c>
      <c r="N21" s="21"/>
      <c r="O21" s="21"/>
      <c r="P21" s="21">
        <f>IF(O21&gt;N21,1,0)</f>
        <v>0</v>
      </c>
      <c r="Q21" s="21">
        <f>IF(R21&gt;S21,1,0)</f>
        <v>0</v>
      </c>
      <c r="R21" s="21"/>
      <c r="S21" s="21"/>
      <c r="T21" s="21">
        <f>IF(S21&gt;R21,1,0)</f>
        <v>0</v>
      </c>
      <c r="U21" s="21">
        <f>IF(V21&gt;W21,1,0)</f>
        <v>0</v>
      </c>
      <c r="V21" s="21"/>
      <c r="W21" s="21"/>
      <c r="X21" s="21">
        <f>IF(W21&gt;V21,1,0)</f>
        <v>0</v>
      </c>
      <c r="Y21" s="21">
        <f>IF(Z21&gt;AA21,1,0)</f>
        <v>0</v>
      </c>
      <c r="Z21" s="21"/>
      <c r="AA21" s="21"/>
      <c r="AB21">
        <f>IF(AA21&gt;Z21,1,0)</f>
        <v>0</v>
      </c>
    </row>
    <row r="22" spans="4:28" ht="18" customHeight="1" x14ac:dyDescent="0.2">
      <c r="D22" s="10" t="s">
        <v>101</v>
      </c>
      <c r="E22">
        <f>IF(F22&gt;G22,1,0)</f>
        <v>0</v>
      </c>
      <c r="F22" s="21"/>
      <c r="G22" s="21"/>
      <c r="H22" s="21">
        <f>IF(G22&gt;F22,1,0)</f>
        <v>0</v>
      </c>
      <c r="I22" s="21">
        <f>IF(J22&gt;K22,1,0)</f>
        <v>0</v>
      </c>
      <c r="J22" s="21"/>
      <c r="K22" s="21"/>
      <c r="L22" s="21">
        <f>IF(K22&gt;J22,1,0)</f>
        <v>0</v>
      </c>
      <c r="M22" s="21">
        <f>IF(N22&gt;O22,1,0)</f>
        <v>0</v>
      </c>
      <c r="N22" s="21"/>
      <c r="O22" s="21"/>
      <c r="P22" s="21">
        <f>IF(O22&gt;N22,1,0)</f>
        <v>0</v>
      </c>
      <c r="Q22" s="21">
        <f>IF(R22&gt;S22,1,0)</f>
        <v>0</v>
      </c>
      <c r="R22" s="21"/>
      <c r="S22" s="21"/>
      <c r="T22" s="21">
        <f>IF(S22&gt;R22,1,0)</f>
        <v>0</v>
      </c>
      <c r="U22" s="21">
        <f>IF(V22&gt;W22,1,0)</f>
        <v>0</v>
      </c>
      <c r="V22" s="21"/>
      <c r="W22" s="21"/>
      <c r="X22" s="21">
        <f>IF(W22&gt;V22,1,0)</f>
        <v>0</v>
      </c>
      <c r="Y22" s="21">
        <f>IF(Z22&gt;AA22,1,0)</f>
        <v>0</v>
      </c>
      <c r="Z22" s="21"/>
      <c r="AA22" s="21"/>
      <c r="AB22">
        <f>IF(AA22&gt;Z22,1,0)</f>
        <v>0</v>
      </c>
    </row>
    <row r="23" spans="4:28" ht="18" customHeight="1" x14ac:dyDescent="0.2">
      <c r="D23" s="10" t="s">
        <v>103</v>
      </c>
      <c r="F23" s="21">
        <f>SUM(E18:E22)</f>
        <v>0</v>
      </c>
      <c r="G23" s="21">
        <f>SUM(H18:H22)</f>
        <v>0</v>
      </c>
      <c r="H23" s="21"/>
      <c r="I23" s="21"/>
      <c r="J23" s="21">
        <f>SUM(I18:I22)</f>
        <v>0</v>
      </c>
      <c r="K23" s="21">
        <f>SUM(L18:L22)</f>
        <v>0</v>
      </c>
      <c r="L23" s="21"/>
      <c r="M23" s="21"/>
      <c r="N23" s="21">
        <f>SUM(M18:M22)</f>
        <v>0</v>
      </c>
      <c r="O23" s="21">
        <f>SUM(P18:P22)</f>
        <v>0</v>
      </c>
      <c r="P23" s="21"/>
      <c r="Q23" s="21"/>
      <c r="R23" s="21">
        <f>SUM(Q18:Q22)</f>
        <v>0</v>
      </c>
      <c r="S23" s="21">
        <f>SUM(T18:T22)</f>
        <v>0</v>
      </c>
      <c r="T23" s="21"/>
      <c r="U23" s="21"/>
      <c r="V23" s="21">
        <f>SUM(U18:U22)</f>
        <v>0</v>
      </c>
      <c r="W23" s="21">
        <f>SUM(X18:X22)</f>
        <v>0</v>
      </c>
      <c r="X23" s="21"/>
      <c r="Y23" s="21"/>
      <c r="Z23" s="21">
        <f>SUM(Y18:Y22)</f>
        <v>0</v>
      </c>
      <c r="AA23" s="21">
        <f>SUM(AB18:AB22)</f>
        <v>0</v>
      </c>
    </row>
    <row r="24" spans="4:28" ht="18" customHeight="1" x14ac:dyDescent="0.2">
      <c r="D24" s="10" t="s">
        <v>32</v>
      </c>
      <c r="E24">
        <f>IF(F23&gt;G23,1,0)</f>
        <v>0</v>
      </c>
      <c r="F24" s="21">
        <f>SUM(F18:F22)-SUM(G18:G22)</f>
        <v>0</v>
      </c>
      <c r="G24" s="21">
        <f>SUM(G18:G22)-SUM(F18:F22)</f>
        <v>0</v>
      </c>
      <c r="H24" s="21">
        <f>IF(G23&gt;F23,1,0)</f>
        <v>0</v>
      </c>
      <c r="I24" s="21">
        <f>IF(J23&gt;K23,1,0)</f>
        <v>0</v>
      </c>
      <c r="J24" s="21">
        <f>SUM(J18:J22)-SUM(K18:K22)</f>
        <v>0</v>
      </c>
      <c r="K24" s="21">
        <f>SUM(K18:K22)-SUM(J18:J22)</f>
        <v>0</v>
      </c>
      <c r="L24" s="21">
        <f>IF(K23&gt;J23,1,0)</f>
        <v>0</v>
      </c>
      <c r="M24" s="21">
        <f>IF(N23&gt;O23,1,0)</f>
        <v>0</v>
      </c>
      <c r="N24" s="21">
        <f>SUM(N18:N22)-SUM(O18:O22)</f>
        <v>0</v>
      </c>
      <c r="O24" s="21">
        <f>SUM(O18:O22)-SUM(N18:N22)</f>
        <v>0</v>
      </c>
      <c r="P24" s="21">
        <f>IF(O23&gt;N23,1,0)</f>
        <v>0</v>
      </c>
      <c r="Q24" s="21">
        <f>IF(R23&gt;S23,1,0)</f>
        <v>0</v>
      </c>
      <c r="R24" s="21">
        <f>SUM(R18:R22)-SUM(S18:S22)</f>
        <v>0</v>
      </c>
      <c r="S24" s="21">
        <f>SUM(S18:S22)-SUM(R18:R22)</f>
        <v>0</v>
      </c>
      <c r="T24" s="21">
        <f>IF(S23&gt;R23,1,0)</f>
        <v>0</v>
      </c>
      <c r="U24" s="21">
        <f>IF(V23&gt;W23,1,0)</f>
        <v>0</v>
      </c>
      <c r="V24" s="21">
        <f>SUM(V18:V22)-SUM(W18:W22)</f>
        <v>0</v>
      </c>
      <c r="W24" s="21">
        <f>SUM(W18:W22)-SUM(V18:V22)</f>
        <v>0</v>
      </c>
      <c r="X24" s="21">
        <f>IF(W23&gt;V23,1,0)</f>
        <v>0</v>
      </c>
      <c r="Y24" s="21">
        <f>IF(Z23&gt;AA23,1,0)</f>
        <v>0</v>
      </c>
      <c r="Z24" s="21">
        <f>SUM(Z18:Z22)-SUM(AA18:AA22)</f>
        <v>0</v>
      </c>
      <c r="AA24" s="21">
        <f>SUM(AA18:AA22)-SUM(Z18:Z22)</f>
        <v>0</v>
      </c>
      <c r="AB24">
        <f>IF(AA23&gt;Z23,1,0)</f>
        <v>0</v>
      </c>
    </row>
    <row r="25" spans="4:28" x14ac:dyDescent="0.2">
      <c r="F25" s="11" t="s">
        <v>33</v>
      </c>
      <c r="G25" s="13"/>
      <c r="H25" s="8"/>
      <c r="I25" s="8"/>
      <c r="J25" s="11" t="s">
        <v>34</v>
      </c>
      <c r="K25" s="13"/>
      <c r="L25" s="8"/>
      <c r="M25" s="8"/>
      <c r="N25" s="11" t="s">
        <v>35</v>
      </c>
      <c r="O25" s="13"/>
      <c r="P25" s="8"/>
      <c r="Q25" s="8"/>
      <c r="R25" s="11" t="s">
        <v>36</v>
      </c>
      <c r="S25" s="13"/>
      <c r="T25" s="8"/>
      <c r="U25" s="8"/>
      <c r="V25" s="11" t="s">
        <v>33</v>
      </c>
      <c r="W25" s="13"/>
      <c r="X25" s="8"/>
      <c r="Y25" s="8"/>
      <c r="Z25" s="11" t="s">
        <v>37</v>
      </c>
      <c r="AA25" s="13"/>
    </row>
  </sheetData>
  <mergeCells count="5">
    <mergeCell ref="B11:D11"/>
    <mergeCell ref="B12:D12"/>
    <mergeCell ref="R2:S2"/>
    <mergeCell ref="B9:D9"/>
    <mergeCell ref="B10:D10"/>
  </mergeCells>
  <phoneticPr fontId="0" type="noConversion"/>
  <pageMargins left="0.75" right="0.75" top="1" bottom="1" header="0.5" footer="0.5"/>
  <pageSetup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H30"/>
  <sheetViews>
    <sheetView zoomScale="125" workbookViewId="0">
      <selection activeCell="D4" sqref="D4"/>
    </sheetView>
  </sheetViews>
  <sheetFormatPr defaultColWidth="8.85546875" defaultRowHeight="12.75" x14ac:dyDescent="0.2"/>
  <cols>
    <col min="1" max="3" width="8.85546875" customWidth="1"/>
    <col min="4" max="4" width="30" customWidth="1"/>
  </cols>
  <sheetData>
    <row r="6" spans="2:8" x14ac:dyDescent="0.2">
      <c r="B6" t="s">
        <v>57</v>
      </c>
      <c r="D6" s="17" t="str">
        <f>IF('8OAA1'!$R$9=1,'8OAA1'!$B$9,IF('8OAA1'!$R$10=1,'8OAA1'!$B$10,IF('8OAA1'!$R$11=1,'8OAA1'!$B$12,IF('8OAA1'!$R$12=1,'8OAA1'!$B$11," "))))</f>
        <v xml:space="preserve"> </v>
      </c>
      <c r="E6" s="35"/>
      <c r="F6" s="1"/>
      <c r="G6" s="1"/>
      <c r="H6" s="1"/>
    </row>
    <row r="7" spans="2:8" x14ac:dyDescent="0.2">
      <c r="B7" t="s">
        <v>58</v>
      </c>
      <c r="D7" s="17" t="str">
        <f>IF('8OBB2'!$R$9=1,'8OBB2'!$B$9,IF('8OBB2'!$R$10=1,'8OBB2'!$B$10,IF('8OBB2'!$R$11=1,'8OBB2'!$B$11,IF('8OBB2'!$R$12=1,'8OBB2'!$B$12," "))))</f>
        <v xml:space="preserve"> </v>
      </c>
      <c r="E7" s="35"/>
      <c r="F7" s="1"/>
      <c r="G7" s="1"/>
      <c r="H7" s="1"/>
    </row>
    <row r="8" spans="2:8" x14ac:dyDescent="0.2">
      <c r="E8" s="1"/>
      <c r="F8" s="1"/>
      <c r="G8" s="1"/>
      <c r="H8" s="1"/>
    </row>
    <row r="9" spans="2:8" x14ac:dyDescent="0.2">
      <c r="B9" t="s">
        <v>60</v>
      </c>
      <c r="D9" s="17" t="str">
        <f>IF('8OAA1'!$R$9=2,'8OAA1'!$B$9,IF('8OAA1'!$R$10=2,'8OAA1'!$B$10,IF('8OAA1'!$R$11=2,'8OAA1'!$B$12,IF('8OAA1'!$R$12=2,'8OAA1'!$B$11," "))))</f>
        <v xml:space="preserve"> </v>
      </c>
      <c r="E9" s="35"/>
      <c r="F9" s="1"/>
      <c r="G9" s="1"/>
      <c r="H9" s="1"/>
    </row>
    <row r="10" spans="2:8" x14ac:dyDescent="0.2">
      <c r="B10" t="s">
        <v>59</v>
      </c>
      <c r="D10" s="20" t="str">
        <f>IF('8OBB2'!$R$9=2,'8OBB2'!$B$9,IF('8OBB2'!$R$10=2,'8OBB2'!$B$10,IF('8OBB2'!$R$11=2,'8OBB2'!$B$11,IF('8OBB2'!$R$12=2,'8OBB2'!$B$12," "))))</f>
        <v xml:space="preserve"> </v>
      </c>
    </row>
    <row r="11" spans="2:8" x14ac:dyDescent="0.2">
      <c r="D11" s="1"/>
    </row>
    <row r="13" spans="2:8" x14ac:dyDescent="0.2">
      <c r="B13" t="s">
        <v>9</v>
      </c>
      <c r="D13" s="20" t="str">
        <f>IF('8OAA1'!$R$9=3,'8OAA1'!$B$9,IF('8OAA1'!$R$10=3,'8OAA1'!$B$10,IF('8OAA1'!$R$11=3,'8OAA1'!$B$11,IF('8OAA1'!$R$12=3,'8OAA1'!$B$12," "))))</f>
        <v xml:space="preserve"> </v>
      </c>
    </row>
    <row r="14" spans="2:8" x14ac:dyDescent="0.2">
      <c r="B14" t="s">
        <v>10</v>
      </c>
      <c r="D14" s="20" t="str">
        <f>IF('8OBB2'!$R$9=3,'8OBB2'!$B$9,IF('8OBB2'!$R$10=3,'8OBB2'!$B$10,IF('8OBB2'!$R$11=3,'8OBB2'!$B$11,IF('8OBB2'!$R$12=3,'8OBB2'!$B$12," "))))</f>
        <v xml:space="preserve"> </v>
      </c>
    </row>
    <row r="16" spans="2:8" x14ac:dyDescent="0.2">
      <c r="B16" t="s">
        <v>12</v>
      </c>
      <c r="D16" s="20" t="str">
        <f>IF('8OAA1'!$R$9=4,'8OAA1'!$B$9,IF('8OAA1'!$R$10=4,'8OAA1'!$B$10,IF('8OAA1'!$R$12=4,'8OAA1'!$B$12,IF('8OAA1'!$R$12=4,'8OAA1'!$B$12," "))))</f>
        <v xml:space="preserve"> </v>
      </c>
    </row>
    <row r="17" spans="2:4" x14ac:dyDescent="0.2">
      <c r="B17" t="s">
        <v>11</v>
      </c>
      <c r="D17" s="20" t="str">
        <f>IF('8OBB2'!$R$9=4,'8OBB2'!$B$9,IF('8OBB2'!$R$10=4,'8OBB2'!$B$10,IF('8OBB2'!$R$11=4,'8OBB2'!$B$11,IF('8OBB2'!$R$12=4,'8OBB2'!$B$12," "))))</f>
        <v xml:space="preserve"> </v>
      </c>
    </row>
    <row r="20" spans="2:4" x14ac:dyDescent="0.2">
      <c r="B20" t="s">
        <v>77</v>
      </c>
      <c r="D20" s="20" t="str">
        <f>IF('8Oaa3'!$R$9=1,'8Oaa3'!$B$9,IF('8Oaa3'!$R$10=1,'8Oaa3'!$B$10,IF('8Oaa3'!$R$11=1,'8Oaa3'!$B$11,IF('8Oaa3'!$R$12=1,'8Oaa3'!$B$12," "))))</f>
        <v xml:space="preserve"> </v>
      </c>
    </row>
    <row r="21" spans="2:4" x14ac:dyDescent="0.2">
      <c r="D21" s="43"/>
    </row>
    <row r="23" spans="2:4" x14ac:dyDescent="0.2">
      <c r="B23" t="s">
        <v>78</v>
      </c>
      <c r="D23" s="20" t="str">
        <f>IF('8Oaa3'!$R$9=2,'8Oaa3'!$B$9,IF('8Oaa3'!$R$10=2,'8Oaa3'!$B$10,IF('8Oaa3'!$R$11=2,'8Oaa3'!$B$11,IF('8Oaa3'!$R$12=2,'8Oaa3'!$B$12," "))))</f>
        <v xml:space="preserve"> </v>
      </c>
    </row>
    <row r="24" spans="2:4" x14ac:dyDescent="0.2">
      <c r="D24" s="43"/>
    </row>
    <row r="26" spans="2:4" x14ac:dyDescent="0.2">
      <c r="B26" t="s">
        <v>81</v>
      </c>
      <c r="D26" s="20" t="str">
        <f>IF('8Oaa3'!$R$9=3,'8Oaa3'!$B$9,IF('8Oaa3'!$R$10=3,'8Oaa3'!$B$10,IF('8Oaa3'!$R$11=3,'8Oaa3'!$B$11,IF('8Oaa3'!$R$12=3,'8Oaa3'!$B$12," "))))</f>
        <v xml:space="preserve"> </v>
      </c>
    </row>
    <row r="27" spans="2:4" x14ac:dyDescent="0.2">
      <c r="D27" s="43"/>
    </row>
    <row r="29" spans="2:4" x14ac:dyDescent="0.2">
      <c r="B29" t="s">
        <v>79</v>
      </c>
      <c r="D29" s="20" t="str">
        <f>IF('8Oaa3'!$R$9=4,'8Oaa3'!$B$9,IF('8Oaa3'!$R$10=4,'8Oaa3'!$B$10,IF('8Oaa3'!$R$11=4,'8Oaa3'!$B$11,IF('8Oaa3'!$R$12=4,'8Oaa3'!$B$12," "))))</f>
        <v xml:space="preserve"> </v>
      </c>
    </row>
    <row r="30" spans="2:4" x14ac:dyDescent="0.2">
      <c r="D30" s="43"/>
    </row>
  </sheetData>
  <phoneticPr fontId="0" type="noConversion"/>
  <printOptions gridLines="1"/>
  <pageMargins left="0.75" right="0.75" top="1" bottom="1" header="0.5" footer="0.5"/>
  <pageSetup orientation="portrait" horizontalDpi="4294967292" vertic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zoomScaleNormal="100" workbookViewId="0">
      <selection activeCell="J20" sqref="J20"/>
    </sheetView>
  </sheetViews>
  <sheetFormatPr defaultRowHeight="12.75" x14ac:dyDescent="0.2"/>
  <cols>
    <col min="1" max="1" width="8.42578125" customWidth="1"/>
    <col min="2" max="2" width="8.7109375" customWidth="1"/>
    <col min="3" max="3" width="8.28515625" customWidth="1"/>
    <col min="4" max="4" width="13" customWidth="1"/>
    <col min="5" max="5" width="7.85546875" customWidth="1"/>
    <col min="6" max="6" width="8.5703125" customWidth="1"/>
    <col min="7" max="7" width="8.42578125" customWidth="1"/>
    <col min="8" max="8" width="8" customWidth="1"/>
    <col min="9" max="9" width="8.7109375" customWidth="1"/>
    <col min="11" max="11" width="9.5703125" customWidth="1"/>
  </cols>
  <sheetData>
    <row r="1" spans="1:13" ht="23.25" x14ac:dyDescent="0.35">
      <c r="B1" s="37" t="str">
        <f>Info!A1</f>
        <v>Tournament Name</v>
      </c>
    </row>
    <row r="3" spans="1:13" x14ac:dyDescent="0.2">
      <c r="B3" s="38" t="s">
        <v>16</v>
      </c>
      <c r="C3" s="44" t="str">
        <f>Info!$B$2</f>
        <v>Date</v>
      </c>
      <c r="D3" s="38" t="s">
        <v>74</v>
      </c>
      <c r="E3" s="38" t="str">
        <f>Info!$C$5</f>
        <v>Division</v>
      </c>
      <c r="F3" s="38"/>
      <c r="G3" s="38"/>
    </row>
    <row r="4" spans="1:13" x14ac:dyDescent="0.2">
      <c r="D4" s="38" t="s">
        <v>75</v>
      </c>
      <c r="E4" s="47" t="s">
        <v>184</v>
      </c>
    </row>
    <row r="6" spans="1:13" ht="13.5" thickBot="1" x14ac:dyDescent="0.25">
      <c r="A6" s="1"/>
      <c r="B6" s="39" t="str">
        <f>Info2!$B$5</f>
        <v xml:space="preserve"> </v>
      </c>
      <c r="C6" s="39"/>
      <c r="D6" s="1"/>
    </row>
    <row r="7" spans="1:13" ht="13.5" thickTop="1" x14ac:dyDescent="0.2">
      <c r="A7" s="1"/>
      <c r="B7" t="s">
        <v>104</v>
      </c>
      <c r="D7" s="40"/>
    </row>
    <row r="8" spans="1:13" x14ac:dyDescent="0.2">
      <c r="A8" s="1"/>
      <c r="C8" t="str">
        <f>Info!$B$9</f>
        <v>Court 1</v>
      </c>
      <c r="D8" s="45">
        <v>0.45833333333333331</v>
      </c>
    </row>
    <row r="9" spans="1:13" ht="13.5" thickBot="1" x14ac:dyDescent="0.25">
      <c r="A9" s="1"/>
      <c r="C9" s="38" t="s">
        <v>182</v>
      </c>
      <c r="D9" s="41"/>
      <c r="E9" s="39"/>
      <c r="F9" s="39"/>
      <c r="G9" s="39"/>
      <c r="K9" s="1"/>
      <c r="L9" s="1"/>
      <c r="M9" s="1"/>
    </row>
    <row r="10" spans="1:13" ht="14.25" thickTop="1" thickBot="1" x14ac:dyDescent="0.25">
      <c r="A10" s="1"/>
      <c r="B10" s="39" t="str">
        <f>Info2!$C$6</f>
        <v xml:space="preserve"> </v>
      </c>
      <c r="C10" s="39"/>
      <c r="D10" s="42"/>
      <c r="F10" s="48"/>
      <c r="G10" s="41"/>
      <c r="K10" s="1"/>
      <c r="L10" s="1"/>
      <c r="M10" s="1"/>
    </row>
    <row r="11" spans="1:13" ht="13.5" thickTop="1" x14ac:dyDescent="0.2">
      <c r="A11" s="1"/>
      <c r="B11" t="s">
        <v>105</v>
      </c>
      <c r="G11" s="41"/>
      <c r="K11" s="1"/>
      <c r="L11" s="1"/>
      <c r="M11" s="1"/>
    </row>
    <row r="12" spans="1:13" x14ac:dyDescent="0.2">
      <c r="A12" s="1"/>
      <c r="F12" t="str">
        <f>Info!$B$9</f>
        <v>Court 1</v>
      </c>
      <c r="G12" s="58"/>
      <c r="K12" s="1"/>
      <c r="L12" s="1"/>
      <c r="M12" s="1"/>
    </row>
    <row r="13" spans="1:13" ht="13.5" thickBot="1" x14ac:dyDescent="0.25">
      <c r="A13" s="38" t="s">
        <v>93</v>
      </c>
      <c r="B13" s="38" t="s">
        <v>13</v>
      </c>
      <c r="G13" s="45">
        <v>0.54166666666666663</v>
      </c>
      <c r="H13" s="39"/>
      <c r="I13" s="39"/>
      <c r="K13" s="1"/>
      <c r="L13" s="1"/>
      <c r="M13" s="1"/>
    </row>
    <row r="14" spans="1:13" ht="14.25" thickTop="1" thickBot="1" x14ac:dyDescent="0.25">
      <c r="A14" s="1"/>
      <c r="B14" s="39" t="str">
        <f>Info2!$B$6</f>
        <v xml:space="preserve"> </v>
      </c>
      <c r="C14" s="39"/>
      <c r="D14" s="39"/>
      <c r="F14" t="s">
        <v>76</v>
      </c>
      <c r="G14" s="41"/>
      <c r="H14" s="48"/>
      <c r="K14" s="1"/>
      <c r="L14" s="1"/>
      <c r="M14" s="1"/>
    </row>
    <row r="15" spans="1:13" ht="13.5" thickTop="1" x14ac:dyDescent="0.2">
      <c r="A15" s="1"/>
      <c r="B15" t="s">
        <v>106</v>
      </c>
      <c r="D15" s="40"/>
      <c r="G15" s="41"/>
      <c r="K15" s="60"/>
      <c r="L15" s="60"/>
      <c r="M15" s="60"/>
    </row>
    <row r="16" spans="1:13" x14ac:dyDescent="0.2">
      <c r="A16" s="1"/>
      <c r="C16" t="str">
        <f>Info!$B$10</f>
        <v>Court 2</v>
      </c>
      <c r="D16" s="55">
        <v>0.45833333333333331</v>
      </c>
      <c r="G16" s="41"/>
    </row>
    <row r="17" spans="1:11" ht="13.5" thickBot="1" x14ac:dyDescent="0.25">
      <c r="A17" s="1"/>
      <c r="C17" s="38" t="s">
        <v>183</v>
      </c>
      <c r="D17" s="41"/>
      <c r="E17" s="39"/>
      <c r="F17" s="39"/>
      <c r="G17" s="42"/>
    </row>
    <row r="18" spans="1:11" ht="14.25" thickTop="1" thickBot="1" x14ac:dyDescent="0.25">
      <c r="A18" s="1"/>
      <c r="B18" s="39" t="str">
        <f>Info2!$C$5</f>
        <v xml:space="preserve"> </v>
      </c>
      <c r="C18" s="39"/>
      <c r="D18" s="42"/>
      <c r="E18" s="48"/>
    </row>
    <row r="19" spans="1:11" ht="13.5" thickTop="1" x14ac:dyDescent="0.2">
      <c r="A19" s="1"/>
      <c r="B19" t="s">
        <v>107</v>
      </c>
    </row>
    <row r="20" spans="1:11" x14ac:dyDescent="0.2">
      <c r="A20" s="38"/>
      <c r="B20" s="44"/>
      <c r="C20" s="38"/>
      <c r="D20" s="38"/>
    </row>
    <row r="21" spans="1:11" ht="13.5" thickBot="1" x14ac:dyDescent="0.25">
      <c r="B21" s="39" t="str">
        <f>Info2!$D$5</f>
        <v xml:space="preserve"> </v>
      </c>
      <c r="C21" s="39"/>
      <c r="E21" s="38"/>
      <c r="F21" s="38"/>
      <c r="G21" s="38"/>
      <c r="H21" s="47"/>
    </row>
    <row r="22" spans="1:11" ht="13.5" thickTop="1" x14ac:dyDescent="0.2">
      <c r="B22" t="s">
        <v>108</v>
      </c>
      <c r="D22" s="40"/>
    </row>
    <row r="23" spans="1:11" ht="13.5" thickBot="1" x14ac:dyDescent="0.25">
      <c r="C23" t="s">
        <v>76</v>
      </c>
      <c r="D23" s="41"/>
      <c r="E23" s="39"/>
      <c r="F23" s="39"/>
      <c r="G23" s="39"/>
    </row>
    <row r="24" spans="1:11" ht="13.5" thickTop="1" x14ac:dyDescent="0.2">
      <c r="C24" t="str">
        <f>Info!$B$9</f>
        <v>Court 1</v>
      </c>
      <c r="D24" s="45" t="s">
        <v>115</v>
      </c>
      <c r="E24" s="48"/>
      <c r="G24" s="46"/>
      <c r="H24" s="52"/>
    </row>
    <row r="25" spans="1:11" ht="13.5" thickBot="1" x14ac:dyDescent="0.25">
      <c r="B25" s="39" t="str">
        <f>Info2!$E$6</f>
        <v xml:space="preserve"> </v>
      </c>
      <c r="C25" s="39"/>
      <c r="D25" s="42"/>
      <c r="G25" s="1"/>
      <c r="H25" s="52"/>
    </row>
    <row r="26" spans="1:11" ht="14.25" thickTop="1" thickBot="1" x14ac:dyDescent="0.25">
      <c r="B26" s="62" t="s">
        <v>109</v>
      </c>
      <c r="C26" s="63"/>
      <c r="F26" t="str">
        <f>Info!$B$10</f>
        <v>Court 2</v>
      </c>
      <c r="G26" s="57"/>
      <c r="H26" s="52"/>
      <c r="I26" s="1"/>
      <c r="J26" s="1"/>
      <c r="K26" s="1"/>
    </row>
    <row r="27" spans="1:11" ht="14.25" thickTop="1" thickBot="1" x14ac:dyDescent="0.25">
      <c r="A27" s="38" t="s">
        <v>93</v>
      </c>
      <c r="B27" s="38" t="s">
        <v>92</v>
      </c>
      <c r="C27" s="38"/>
      <c r="D27" s="38"/>
      <c r="G27" s="56">
        <v>0.54166666666666663</v>
      </c>
      <c r="H27" s="53"/>
      <c r="I27" s="39"/>
    </row>
    <row r="28" spans="1:11" ht="14.25" thickTop="1" thickBot="1" x14ac:dyDescent="0.25">
      <c r="B28" s="39" t="str">
        <f>Info2!$D$6</f>
        <v xml:space="preserve"> </v>
      </c>
      <c r="C28" s="39"/>
      <c r="D28" s="39"/>
      <c r="F28" t="s">
        <v>76</v>
      </c>
      <c r="G28" s="38"/>
      <c r="H28" s="61"/>
    </row>
    <row r="29" spans="1:11" ht="13.5" thickTop="1" x14ac:dyDescent="0.2">
      <c r="B29" t="s">
        <v>110</v>
      </c>
      <c r="D29" s="40"/>
      <c r="G29" s="47"/>
      <c r="H29" s="52"/>
    </row>
    <row r="30" spans="1:11" ht="13.5" thickBot="1" x14ac:dyDescent="0.25">
      <c r="C30" t="s">
        <v>76</v>
      </c>
      <c r="D30" s="41"/>
      <c r="E30" s="39"/>
      <c r="F30" s="39"/>
      <c r="G30" s="39"/>
      <c r="H30" s="52"/>
    </row>
    <row r="31" spans="1:11" ht="13.5" thickTop="1" x14ac:dyDescent="0.2">
      <c r="C31" t="str">
        <f>Info!$B$10</f>
        <v>Court 2</v>
      </c>
      <c r="D31" s="55" t="s">
        <v>116</v>
      </c>
      <c r="E31" s="48"/>
    </row>
    <row r="32" spans="1:11" ht="13.5" thickBot="1" x14ac:dyDescent="0.25">
      <c r="B32" s="39" t="str">
        <f>Info2!$E$5</f>
        <v xml:space="preserve"> </v>
      </c>
      <c r="C32" s="39"/>
      <c r="D32" s="42"/>
    </row>
    <row r="33" spans="1:9" ht="14.25" thickTop="1" thickBot="1" x14ac:dyDescent="0.25">
      <c r="B33" s="62" t="s">
        <v>111</v>
      </c>
      <c r="C33" s="63"/>
    </row>
    <row r="34" spans="1:9" ht="14.25" thickTop="1" thickBot="1" x14ac:dyDescent="0.25">
      <c r="A34" s="38"/>
      <c r="B34" s="44"/>
      <c r="C34" s="38"/>
      <c r="D34" s="38"/>
    </row>
    <row r="35" spans="1:9" ht="14.25" thickTop="1" thickBot="1" x14ac:dyDescent="0.25">
      <c r="B35" s="62"/>
      <c r="C35" s="63"/>
      <c r="D35" s="38" t="s">
        <v>181</v>
      </c>
      <c r="E35" s="38"/>
      <c r="F35" s="38"/>
      <c r="G35" s="38"/>
      <c r="H35" s="47"/>
    </row>
    <row r="36" spans="1:9" ht="13.5" thickTop="1" x14ac:dyDescent="0.2"/>
    <row r="37" spans="1:9" ht="13.5" thickBot="1" x14ac:dyDescent="0.25">
      <c r="E37" s="39" t="str">
        <f>Info2!$F$5</f>
        <v xml:space="preserve"> </v>
      </c>
      <c r="F37" s="39"/>
      <c r="G37" s="39"/>
    </row>
    <row r="38" spans="1:9" ht="14.25" thickTop="1" thickBot="1" x14ac:dyDescent="0.25">
      <c r="E38" s="62" t="s">
        <v>112</v>
      </c>
      <c r="F38" s="63"/>
      <c r="G38" s="46"/>
      <c r="H38" s="52"/>
    </row>
    <row r="39" spans="1:9" ht="13.5" thickTop="1" x14ac:dyDescent="0.2">
      <c r="G39" s="1"/>
      <c r="H39" s="52"/>
    </row>
    <row r="40" spans="1:9" x14ac:dyDescent="0.2">
      <c r="F40" t="str">
        <f>Info!$B$11</f>
        <v>Court 3</v>
      </c>
      <c r="G40" s="47"/>
      <c r="H40" s="52"/>
    </row>
    <row r="41" spans="1:9" ht="13.5" thickBot="1" x14ac:dyDescent="0.25">
      <c r="A41" s="38" t="s">
        <v>93</v>
      </c>
      <c r="B41" s="38" t="s">
        <v>14</v>
      </c>
      <c r="C41" s="38"/>
      <c r="D41" s="38"/>
      <c r="G41" s="55" t="s">
        <v>116</v>
      </c>
      <c r="H41" s="53"/>
      <c r="I41" s="39"/>
    </row>
    <row r="42" spans="1:9" ht="14.25" thickTop="1" thickBot="1" x14ac:dyDescent="0.25">
      <c r="B42" s="39" t="str">
        <f>Info2!$F$6</f>
        <v xml:space="preserve"> </v>
      </c>
      <c r="C42" s="39"/>
      <c r="D42" s="39"/>
      <c r="F42" t="s">
        <v>76</v>
      </c>
      <c r="G42" s="47"/>
      <c r="H42" s="61"/>
    </row>
    <row r="43" spans="1:9" ht="13.5" thickTop="1" x14ac:dyDescent="0.2">
      <c r="B43" s="48" t="s">
        <v>113</v>
      </c>
      <c r="D43" s="40"/>
      <c r="F43" s="38"/>
      <c r="G43" s="47"/>
      <c r="H43" s="52"/>
    </row>
    <row r="44" spans="1:9" ht="13.5" thickBot="1" x14ac:dyDescent="0.25">
      <c r="C44" s="38" t="s">
        <v>153</v>
      </c>
      <c r="D44" s="41"/>
      <c r="E44" s="39"/>
      <c r="F44" s="39"/>
      <c r="G44" s="39"/>
      <c r="H44" s="52"/>
    </row>
    <row r="45" spans="1:9" ht="13.5" thickTop="1" x14ac:dyDescent="0.2">
      <c r="C45" t="str">
        <f>Info!$B$11</f>
        <v>Court 3</v>
      </c>
      <c r="D45" s="55">
        <v>0.45833333333333331</v>
      </c>
      <c r="E45" s="48"/>
    </row>
    <row r="46" spans="1:9" ht="13.5" thickBot="1" x14ac:dyDescent="0.25">
      <c r="B46" s="39" t="str">
        <f>Info2!$G$5</f>
        <v xml:space="preserve"> </v>
      </c>
      <c r="C46" s="39"/>
      <c r="D46" s="42"/>
    </row>
    <row r="47" spans="1:9" ht="13.5" thickTop="1" x14ac:dyDescent="0.2">
      <c r="B47" s="48" t="s">
        <v>114</v>
      </c>
    </row>
  </sheetData>
  <phoneticPr fontId="6" type="noConversion"/>
  <pageMargins left="0.75" right="0.75" top="1" bottom="1" header="0.5" footer="0.5"/>
  <pageSetup scale="7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Info</vt:lpstr>
      <vt:lpstr>A B</vt:lpstr>
      <vt:lpstr>13N B</vt:lpstr>
      <vt:lpstr>Info2</vt:lpstr>
      <vt:lpstr>8OAA1</vt:lpstr>
      <vt:lpstr>8OBB2</vt:lpstr>
      <vt:lpstr>8Oaa3</vt:lpstr>
      <vt:lpstr>Info3</vt:lpstr>
      <vt:lpstr>Brackets</vt:lpstr>
      <vt:lpstr>Sheet11</vt:lpstr>
      <vt:lpstr>Info</vt:lpstr>
      <vt:lpstr>Brackets!Print_Area</vt:lpstr>
    </vt:vector>
  </TitlesOfParts>
  <Company>Miami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Zehler</dc:creator>
  <cp:lastModifiedBy>Al</cp:lastModifiedBy>
  <cp:lastPrinted>2015-01-24T14:54:02Z</cp:lastPrinted>
  <dcterms:created xsi:type="dcterms:W3CDTF">2004-04-30T01:29:35Z</dcterms:created>
  <dcterms:modified xsi:type="dcterms:W3CDTF">2015-04-26T14:40:27Z</dcterms:modified>
</cp:coreProperties>
</file>